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910"/>
  </bookViews>
  <sheets>
    <sheet name="Jackpot Cup za 100 do 32" sheetId="14" r:id="rId1"/>
    <sheet name="Liga do 32 hráčů" sheetId="4" r:id="rId2"/>
    <sheet name="Liga nad 32 hráčů" sheetId="5" r:id="rId3"/>
    <sheet name="Open do 32 hráčů" sheetId="8" r:id="rId4"/>
    <sheet name="Open nad 32 hráčů" sheetId="10" r:id="rId5"/>
    <sheet name="Reg. ČŠO do 32 hráčů" sheetId="6" r:id="rId6"/>
    <sheet name="Reg. ČŠO nad 32 hráčů" sheetId="7" r:id="rId7"/>
    <sheet name="80% do 32 hráčů" sheetId="11" r:id="rId8"/>
    <sheet name="80% nad 32 hráčů" sheetId="12" r:id="rId9"/>
  </sheets>
  <calcPr calcId="145621"/>
</workbook>
</file>

<file path=xl/calcChain.xml><?xml version="1.0" encoding="utf-8"?>
<calcChain xmlns="http://schemas.openxmlformats.org/spreadsheetml/2006/main">
  <c r="I11" i="14" l="1"/>
  <c r="I10" i="14"/>
  <c r="I5" i="14"/>
  <c r="I4" i="14"/>
  <c r="P5" i="14"/>
  <c r="P4" i="14"/>
  <c r="P32" i="14"/>
  <c r="I32" i="14" s="1"/>
  <c r="D32" i="14"/>
  <c r="H32" i="14" s="1"/>
  <c r="P31" i="14"/>
  <c r="I31" i="14" s="1"/>
  <c r="D31" i="14"/>
  <c r="E31" i="14" s="1"/>
  <c r="P30" i="14"/>
  <c r="I30" i="14" s="1"/>
  <c r="H30" i="14"/>
  <c r="D30" i="14"/>
  <c r="F30" i="14" s="1"/>
  <c r="P29" i="14"/>
  <c r="I29" i="14" s="1"/>
  <c r="D29" i="14"/>
  <c r="H29" i="14" s="1"/>
  <c r="P28" i="14"/>
  <c r="I28" i="14" s="1"/>
  <c r="D28" i="14"/>
  <c r="P27" i="14"/>
  <c r="I27" i="14" s="1"/>
  <c r="D27" i="14"/>
  <c r="F27" i="14" s="1"/>
  <c r="P26" i="14"/>
  <c r="I26" i="14" s="1"/>
  <c r="H26" i="14"/>
  <c r="D26" i="14"/>
  <c r="P25" i="14"/>
  <c r="I25" i="14" s="1"/>
  <c r="H25" i="14"/>
  <c r="F25" i="14"/>
  <c r="D25" i="14"/>
  <c r="P24" i="14"/>
  <c r="I24" i="14" s="1"/>
  <c r="D24" i="14"/>
  <c r="P23" i="14"/>
  <c r="I23" i="14" s="1"/>
  <c r="D23" i="14"/>
  <c r="P22" i="14"/>
  <c r="I22" i="14" s="1"/>
  <c r="H22" i="14"/>
  <c r="D22" i="14"/>
  <c r="F22" i="14" s="1"/>
  <c r="P21" i="14"/>
  <c r="I21" i="14" s="1"/>
  <c r="D21" i="14"/>
  <c r="H21" i="14" s="1"/>
  <c r="P20" i="14"/>
  <c r="I20" i="14" s="1"/>
  <c r="D20" i="14"/>
  <c r="P19" i="14"/>
  <c r="I19" i="14" s="1"/>
  <c r="D19" i="14"/>
  <c r="E19" i="14" s="1"/>
  <c r="P18" i="14"/>
  <c r="I18" i="14" s="1"/>
  <c r="D18" i="14"/>
  <c r="P17" i="14"/>
  <c r="I17" i="14" s="1"/>
  <c r="H17" i="14"/>
  <c r="F17" i="14"/>
  <c r="D17" i="14"/>
  <c r="P16" i="14"/>
  <c r="I16" i="14" s="1"/>
  <c r="F16" i="14"/>
  <c r="E16" i="14"/>
  <c r="L16" i="14" s="1"/>
  <c r="D16" i="14"/>
  <c r="H16" i="14" s="1"/>
  <c r="P15" i="14"/>
  <c r="I15" i="14" s="1"/>
  <c r="F15" i="14"/>
  <c r="E15" i="14"/>
  <c r="L15" i="14" s="1"/>
  <c r="D15" i="14"/>
  <c r="P14" i="14"/>
  <c r="I14" i="14" s="1"/>
  <c r="D14" i="14"/>
  <c r="F14" i="14" s="1"/>
  <c r="P13" i="14"/>
  <c r="I13" i="14" s="1"/>
  <c r="D13" i="14"/>
  <c r="H13" i="14" s="1"/>
  <c r="P12" i="14"/>
  <c r="I12" i="14" s="1"/>
  <c r="D12" i="14"/>
  <c r="P11" i="14"/>
  <c r="D11" i="14"/>
  <c r="E11" i="14" s="1"/>
  <c r="P10" i="14"/>
  <c r="F10" i="14"/>
  <c r="E10" i="14"/>
  <c r="K10" i="14" s="1"/>
  <c r="D10" i="14"/>
  <c r="P9" i="14"/>
  <c r="I9" i="14" s="1"/>
  <c r="D9" i="14"/>
  <c r="H9" i="14" s="1"/>
  <c r="P8" i="14"/>
  <c r="I8" i="14" s="1"/>
  <c r="D8" i="14"/>
  <c r="P7" i="14"/>
  <c r="I7" i="14" s="1"/>
  <c r="D7" i="14"/>
  <c r="H7" i="14" s="1"/>
  <c r="P6" i="14"/>
  <c r="I6" i="14" s="1"/>
  <c r="D6" i="14"/>
  <c r="E6" i="14" s="1"/>
  <c r="D5" i="14"/>
  <c r="H5" i="14" s="1"/>
  <c r="D4" i="14"/>
  <c r="F4" i="14" s="1"/>
  <c r="D5" i="4"/>
  <c r="E5" i="4" s="1"/>
  <c r="E32" i="14" l="1"/>
  <c r="L32" i="14" s="1"/>
  <c r="F32" i="14"/>
  <c r="E7" i="14"/>
  <c r="E8" i="14"/>
  <c r="J8" i="14" s="1"/>
  <c r="F8" i="14"/>
  <c r="H8" i="14"/>
  <c r="H15" i="14"/>
  <c r="H6" i="14"/>
  <c r="F18" i="14"/>
  <c r="F23" i="14"/>
  <c r="F24" i="14"/>
  <c r="F7" i="14"/>
  <c r="E23" i="14"/>
  <c r="H14" i="14"/>
  <c r="J15" i="14"/>
  <c r="H18" i="14"/>
  <c r="H23" i="14"/>
  <c r="H24" i="14"/>
  <c r="E26" i="14"/>
  <c r="K26" i="14" s="1"/>
  <c r="F31" i="14"/>
  <c r="F6" i="14"/>
  <c r="H10" i="14"/>
  <c r="E18" i="14"/>
  <c r="K18" i="14" s="1"/>
  <c r="E24" i="14"/>
  <c r="J24" i="14" s="1"/>
  <c r="F9" i="14"/>
  <c r="K15" i="14"/>
  <c r="F26" i="14"/>
  <c r="H31" i="14"/>
  <c r="E5" i="14"/>
  <c r="F5" i="14"/>
  <c r="E4" i="14"/>
  <c r="J4" i="14" s="1"/>
  <c r="H4" i="14"/>
  <c r="J19" i="14"/>
  <c r="L19" i="14"/>
  <c r="K19" i="14"/>
  <c r="L6" i="14"/>
  <c r="K6" i="14"/>
  <c r="J6" i="14"/>
  <c r="K31" i="14"/>
  <c r="J31" i="14"/>
  <c r="L31" i="14"/>
  <c r="J11" i="14"/>
  <c r="L11" i="14"/>
  <c r="K11" i="14"/>
  <c r="L10" i="14"/>
  <c r="L18" i="14"/>
  <c r="L26" i="14"/>
  <c r="E9" i="14"/>
  <c r="E17" i="14"/>
  <c r="E25" i="14"/>
  <c r="E27" i="14"/>
  <c r="K4" i="14"/>
  <c r="F11" i="14"/>
  <c r="E12" i="14"/>
  <c r="J16" i="14"/>
  <c r="F19" i="14"/>
  <c r="E20" i="14"/>
  <c r="E28" i="14"/>
  <c r="J32" i="14"/>
  <c r="L4" i="14"/>
  <c r="K8" i="14"/>
  <c r="H11" i="14"/>
  <c r="F12" i="14"/>
  <c r="E13" i="14"/>
  <c r="K16" i="14"/>
  <c r="H19" i="14"/>
  <c r="F20" i="14"/>
  <c r="E21" i="14"/>
  <c r="K24" i="14"/>
  <c r="H27" i="14"/>
  <c r="F28" i="14"/>
  <c r="E29" i="14"/>
  <c r="K32" i="14"/>
  <c r="L8" i="14"/>
  <c r="J10" i="14"/>
  <c r="H12" i="14"/>
  <c r="F13" i="14"/>
  <c r="E14" i="14"/>
  <c r="J18" i="14"/>
  <c r="H20" i="14"/>
  <c r="F21" i="14"/>
  <c r="E22" i="14"/>
  <c r="L24" i="14"/>
  <c r="J26" i="14"/>
  <c r="H28" i="14"/>
  <c r="F29" i="14"/>
  <c r="E30" i="14"/>
  <c r="L5" i="4"/>
  <c r="K5" i="4"/>
  <c r="J5" i="4"/>
  <c r="F5" i="4"/>
  <c r="H5" i="4"/>
  <c r="M10" i="8"/>
  <c r="D10" i="8"/>
  <c r="F10" i="8" s="1"/>
  <c r="M8" i="8"/>
  <c r="D8" i="8"/>
  <c r="F8" i="8" s="1"/>
  <c r="M6" i="8"/>
  <c r="D6" i="8"/>
  <c r="F6" i="8" s="1"/>
  <c r="D5" i="8"/>
  <c r="E5" i="8" s="1"/>
  <c r="L23" i="14" l="1"/>
  <c r="K23" i="14"/>
  <c r="J23" i="14"/>
  <c r="L7" i="14"/>
  <c r="K7" i="14"/>
  <c r="J7" i="14"/>
  <c r="J5" i="14"/>
  <c r="L5" i="14"/>
  <c r="K5" i="14"/>
  <c r="L9" i="14"/>
  <c r="K9" i="14"/>
  <c r="J9" i="14"/>
  <c r="L12" i="14"/>
  <c r="K12" i="14"/>
  <c r="J12" i="14"/>
  <c r="J14" i="14"/>
  <c r="L14" i="14"/>
  <c r="K14" i="14"/>
  <c r="L30" i="14"/>
  <c r="J30" i="14"/>
  <c r="K30" i="14"/>
  <c r="L28" i="14"/>
  <c r="K28" i="14"/>
  <c r="J28" i="14"/>
  <c r="J27" i="14"/>
  <c r="L27" i="14"/>
  <c r="K27" i="14"/>
  <c r="K22" i="14"/>
  <c r="L22" i="14"/>
  <c r="J22" i="14"/>
  <c r="K20" i="14"/>
  <c r="J20" i="14"/>
  <c r="L20" i="14"/>
  <c r="L25" i="14"/>
  <c r="K25" i="14"/>
  <c r="J25" i="14"/>
  <c r="L21" i="14"/>
  <c r="K21" i="14"/>
  <c r="J21" i="14"/>
  <c r="L29" i="14"/>
  <c r="J29" i="14"/>
  <c r="K29" i="14"/>
  <c r="L13" i="14"/>
  <c r="K13" i="14"/>
  <c r="J13" i="14"/>
  <c r="L17" i="14"/>
  <c r="K17" i="14"/>
  <c r="J17" i="14"/>
  <c r="E10" i="8"/>
  <c r="E8" i="8"/>
  <c r="E6" i="8"/>
  <c r="I5" i="8"/>
  <c r="H5" i="8"/>
  <c r="G5" i="8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5" i="12"/>
  <c r="E27" i="11"/>
  <c r="E26" i="11"/>
  <c r="E25" i="11"/>
  <c r="E24" i="11"/>
  <c r="E23" i="11"/>
  <c r="E22" i="11"/>
  <c r="H22" i="11" s="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H6" i="11" s="1"/>
  <c r="E5" i="11"/>
  <c r="E28" i="11"/>
  <c r="E4" i="11"/>
  <c r="O35" i="12"/>
  <c r="D35" i="12"/>
  <c r="F35" i="12" s="1"/>
  <c r="O34" i="12"/>
  <c r="D34" i="12"/>
  <c r="F34" i="12" s="1"/>
  <c r="O33" i="12"/>
  <c r="D33" i="12"/>
  <c r="F33" i="12" s="1"/>
  <c r="O32" i="12"/>
  <c r="D32" i="12"/>
  <c r="F32" i="12" s="1"/>
  <c r="O31" i="12"/>
  <c r="D31" i="12"/>
  <c r="F31" i="12" s="1"/>
  <c r="O30" i="12"/>
  <c r="D30" i="12"/>
  <c r="F30" i="12" s="1"/>
  <c r="O29" i="12"/>
  <c r="D29" i="12"/>
  <c r="F29" i="12" s="1"/>
  <c r="O28" i="12"/>
  <c r="D28" i="12"/>
  <c r="F28" i="12" s="1"/>
  <c r="O27" i="12"/>
  <c r="D27" i="12"/>
  <c r="F27" i="12" s="1"/>
  <c r="O26" i="12"/>
  <c r="D26" i="12"/>
  <c r="F26" i="12" s="1"/>
  <c r="O25" i="12"/>
  <c r="D25" i="12"/>
  <c r="F25" i="12" s="1"/>
  <c r="O24" i="12"/>
  <c r="D24" i="12"/>
  <c r="F24" i="12" s="1"/>
  <c r="O23" i="12"/>
  <c r="D23" i="12"/>
  <c r="F23" i="12" s="1"/>
  <c r="O22" i="12"/>
  <c r="D22" i="12"/>
  <c r="F22" i="12" s="1"/>
  <c r="O21" i="12"/>
  <c r="D21" i="12"/>
  <c r="F21" i="12" s="1"/>
  <c r="O20" i="12"/>
  <c r="D20" i="12"/>
  <c r="F20" i="12" s="1"/>
  <c r="O19" i="12"/>
  <c r="D19" i="12"/>
  <c r="F19" i="12" s="1"/>
  <c r="O18" i="12"/>
  <c r="D18" i="12"/>
  <c r="F18" i="12" s="1"/>
  <c r="O17" i="12"/>
  <c r="D17" i="12"/>
  <c r="F17" i="12" s="1"/>
  <c r="O16" i="12"/>
  <c r="D16" i="12"/>
  <c r="F16" i="12" s="1"/>
  <c r="O15" i="12"/>
  <c r="D15" i="12"/>
  <c r="F15" i="12" s="1"/>
  <c r="O14" i="12"/>
  <c r="D14" i="12"/>
  <c r="F14" i="12" s="1"/>
  <c r="O13" i="12"/>
  <c r="D13" i="12"/>
  <c r="F13" i="12" s="1"/>
  <c r="O12" i="12"/>
  <c r="D12" i="12"/>
  <c r="F12" i="12" s="1"/>
  <c r="O11" i="12"/>
  <c r="D11" i="12"/>
  <c r="F11" i="12" s="1"/>
  <c r="O10" i="12"/>
  <c r="D10" i="12"/>
  <c r="F10" i="12" s="1"/>
  <c r="O9" i="12"/>
  <c r="D9" i="12"/>
  <c r="F9" i="12" s="1"/>
  <c r="O8" i="12"/>
  <c r="D8" i="12"/>
  <c r="F8" i="12" s="1"/>
  <c r="O7" i="12"/>
  <c r="D7" i="12"/>
  <c r="F7" i="12" s="1"/>
  <c r="O6" i="12"/>
  <c r="D6" i="12"/>
  <c r="F6" i="12" s="1"/>
  <c r="O5" i="12"/>
  <c r="D5" i="12"/>
  <c r="F5" i="12" s="1"/>
  <c r="O4" i="12"/>
  <c r="D4" i="12"/>
  <c r="F4" i="12" s="1"/>
  <c r="M28" i="11"/>
  <c r="D28" i="11"/>
  <c r="F28" i="11" s="1"/>
  <c r="M27" i="11"/>
  <c r="F27" i="11"/>
  <c r="D27" i="11"/>
  <c r="M26" i="11"/>
  <c r="F26" i="11"/>
  <c r="H26" i="11"/>
  <c r="D26" i="11"/>
  <c r="M25" i="11"/>
  <c r="D25" i="11"/>
  <c r="F25" i="11" s="1"/>
  <c r="M24" i="11"/>
  <c r="D24" i="11"/>
  <c r="F24" i="11" s="1"/>
  <c r="M23" i="11"/>
  <c r="F23" i="11"/>
  <c r="D23" i="11"/>
  <c r="M22" i="11"/>
  <c r="I22" i="11"/>
  <c r="F22" i="11"/>
  <c r="D22" i="11"/>
  <c r="M21" i="11"/>
  <c r="D21" i="11"/>
  <c r="M20" i="11"/>
  <c r="D20" i="11"/>
  <c r="F20" i="11" s="1"/>
  <c r="M19" i="11"/>
  <c r="F19" i="11"/>
  <c r="D19" i="11"/>
  <c r="M18" i="11"/>
  <c r="F18" i="11"/>
  <c r="H18" i="11"/>
  <c r="D18" i="11"/>
  <c r="M17" i="11"/>
  <c r="D17" i="11"/>
  <c r="M16" i="11"/>
  <c r="D16" i="11"/>
  <c r="F16" i="11" s="1"/>
  <c r="M15" i="11"/>
  <c r="F15" i="11"/>
  <c r="D15" i="11"/>
  <c r="M14" i="11"/>
  <c r="F14" i="11"/>
  <c r="I14" i="11"/>
  <c r="D14" i="11"/>
  <c r="M13" i="11"/>
  <c r="D13" i="11"/>
  <c r="F13" i="11" s="1"/>
  <c r="M12" i="11"/>
  <c r="D12" i="11"/>
  <c r="F12" i="11" s="1"/>
  <c r="M11" i="11"/>
  <c r="F11" i="11"/>
  <c r="D11" i="11"/>
  <c r="M10" i="11"/>
  <c r="F10" i="11"/>
  <c r="H10" i="11"/>
  <c r="D10" i="11"/>
  <c r="M9" i="11"/>
  <c r="D9" i="11"/>
  <c r="F9" i="11" s="1"/>
  <c r="M8" i="11"/>
  <c r="D8" i="11"/>
  <c r="F8" i="11" s="1"/>
  <c r="M7" i="11"/>
  <c r="F7" i="11"/>
  <c r="D7" i="11"/>
  <c r="M6" i="11"/>
  <c r="I6" i="11"/>
  <c r="F6" i="11"/>
  <c r="D6" i="11"/>
  <c r="M5" i="11"/>
  <c r="D5" i="11"/>
  <c r="F5" i="11" s="1"/>
  <c r="M4" i="11"/>
  <c r="D4" i="11"/>
  <c r="F4" i="11" s="1"/>
  <c r="I10" i="8" l="1"/>
  <c r="H10" i="8"/>
  <c r="G10" i="8"/>
  <c r="I8" i="8"/>
  <c r="H8" i="8"/>
  <c r="G8" i="8"/>
  <c r="I6" i="8"/>
  <c r="H6" i="8"/>
  <c r="G6" i="8"/>
  <c r="I23" i="11"/>
  <c r="H23" i="11"/>
  <c r="G23" i="11"/>
  <c r="I15" i="11"/>
  <c r="H15" i="11"/>
  <c r="G15" i="11"/>
  <c r="I21" i="11"/>
  <c r="H21" i="11"/>
  <c r="G21" i="11"/>
  <c r="I7" i="11"/>
  <c r="H7" i="11"/>
  <c r="G7" i="11"/>
  <c r="I27" i="11"/>
  <c r="H27" i="11"/>
  <c r="G27" i="11"/>
  <c r="G17" i="11"/>
  <c r="I17" i="11"/>
  <c r="H17" i="11"/>
  <c r="I19" i="11"/>
  <c r="G19" i="11"/>
  <c r="H19" i="11"/>
  <c r="I11" i="11"/>
  <c r="H11" i="11"/>
  <c r="G11" i="11"/>
  <c r="G6" i="11"/>
  <c r="G14" i="11"/>
  <c r="F21" i="11"/>
  <c r="G22" i="11"/>
  <c r="I10" i="11"/>
  <c r="I18" i="11"/>
  <c r="I26" i="11"/>
  <c r="H14" i="11"/>
  <c r="G10" i="11"/>
  <c r="F17" i="11"/>
  <c r="G18" i="11"/>
  <c r="G26" i="11"/>
  <c r="O35" i="10"/>
  <c r="F35" i="10"/>
  <c r="D35" i="10"/>
  <c r="E35" i="10" s="1"/>
  <c r="O34" i="10"/>
  <c r="D34" i="10"/>
  <c r="E34" i="10" s="1"/>
  <c r="O33" i="10"/>
  <c r="F33" i="10"/>
  <c r="D33" i="10"/>
  <c r="E33" i="10" s="1"/>
  <c r="O32" i="10"/>
  <c r="D32" i="10"/>
  <c r="E32" i="10" s="1"/>
  <c r="O31" i="10"/>
  <c r="D31" i="10"/>
  <c r="E31" i="10" s="1"/>
  <c r="O30" i="10"/>
  <c r="F30" i="10"/>
  <c r="D30" i="10"/>
  <c r="E30" i="10" s="1"/>
  <c r="O29" i="10"/>
  <c r="F29" i="10"/>
  <c r="D29" i="10"/>
  <c r="E29" i="10" s="1"/>
  <c r="O28" i="10"/>
  <c r="D28" i="10"/>
  <c r="E28" i="10" s="1"/>
  <c r="O27" i="10"/>
  <c r="D27" i="10"/>
  <c r="E27" i="10" s="1"/>
  <c r="O26" i="10"/>
  <c r="D26" i="10"/>
  <c r="E26" i="10" s="1"/>
  <c r="O25" i="10"/>
  <c r="F25" i="10"/>
  <c r="D25" i="10"/>
  <c r="E25" i="10" s="1"/>
  <c r="O24" i="10"/>
  <c r="D24" i="10"/>
  <c r="E24" i="10" s="1"/>
  <c r="O23" i="10"/>
  <c r="D23" i="10"/>
  <c r="E23" i="10" s="1"/>
  <c r="O22" i="10"/>
  <c r="F22" i="10"/>
  <c r="D22" i="10"/>
  <c r="E22" i="10" s="1"/>
  <c r="O21" i="10"/>
  <c r="F21" i="10"/>
  <c r="D21" i="10"/>
  <c r="E21" i="10" s="1"/>
  <c r="O20" i="10"/>
  <c r="D20" i="10"/>
  <c r="E20" i="10" s="1"/>
  <c r="O19" i="10"/>
  <c r="D19" i="10"/>
  <c r="E19" i="10" s="1"/>
  <c r="O18" i="10"/>
  <c r="D18" i="10"/>
  <c r="E18" i="10" s="1"/>
  <c r="O17" i="10"/>
  <c r="F17" i="10"/>
  <c r="D17" i="10"/>
  <c r="E17" i="10" s="1"/>
  <c r="O16" i="10"/>
  <c r="D16" i="10"/>
  <c r="E16" i="10" s="1"/>
  <c r="O15" i="10"/>
  <c r="D15" i="10"/>
  <c r="E15" i="10" s="1"/>
  <c r="O14" i="10"/>
  <c r="F14" i="10"/>
  <c r="D14" i="10"/>
  <c r="E14" i="10" s="1"/>
  <c r="O13" i="10"/>
  <c r="F13" i="10"/>
  <c r="D13" i="10"/>
  <c r="E13" i="10" s="1"/>
  <c r="O12" i="10"/>
  <c r="D12" i="10"/>
  <c r="E12" i="10" s="1"/>
  <c r="O11" i="10"/>
  <c r="D11" i="10"/>
  <c r="E11" i="10" s="1"/>
  <c r="O10" i="10"/>
  <c r="D10" i="10"/>
  <c r="E10" i="10" s="1"/>
  <c r="O9" i="10"/>
  <c r="F9" i="10"/>
  <c r="D9" i="10"/>
  <c r="E9" i="10" s="1"/>
  <c r="O8" i="10"/>
  <c r="D8" i="10"/>
  <c r="E8" i="10" s="1"/>
  <c r="O7" i="10"/>
  <c r="D7" i="10"/>
  <c r="E7" i="10" s="1"/>
  <c r="O6" i="10"/>
  <c r="F6" i="10"/>
  <c r="D6" i="10"/>
  <c r="E6" i="10" s="1"/>
  <c r="O5" i="10"/>
  <c r="D5" i="10"/>
  <c r="E5" i="10" s="1"/>
  <c r="O4" i="10"/>
  <c r="D4" i="10"/>
  <c r="E4" i="10" s="1"/>
  <c r="J35" i="12" l="1"/>
  <c r="I35" i="12"/>
  <c r="H35" i="12"/>
  <c r="G35" i="12"/>
  <c r="J34" i="12"/>
  <c r="I34" i="12"/>
  <c r="H34" i="12"/>
  <c r="G34" i="12"/>
  <c r="J26" i="12"/>
  <c r="I26" i="12"/>
  <c r="H26" i="12"/>
  <c r="G26" i="12"/>
  <c r="J18" i="12"/>
  <c r="I18" i="12"/>
  <c r="H18" i="12"/>
  <c r="G18" i="12"/>
  <c r="J10" i="12"/>
  <c r="I10" i="12"/>
  <c r="H10" i="12"/>
  <c r="G10" i="12"/>
  <c r="J33" i="12"/>
  <c r="I33" i="12"/>
  <c r="H33" i="12"/>
  <c r="G33" i="12"/>
  <c r="J25" i="12"/>
  <c r="I25" i="12"/>
  <c r="H25" i="12"/>
  <c r="G25" i="12"/>
  <c r="J17" i="12"/>
  <c r="I17" i="12"/>
  <c r="H17" i="12"/>
  <c r="G17" i="12"/>
  <c r="J9" i="12"/>
  <c r="I9" i="12"/>
  <c r="H9" i="12"/>
  <c r="G9" i="12"/>
  <c r="J19" i="12"/>
  <c r="I19" i="12"/>
  <c r="H19" i="12"/>
  <c r="G19" i="12"/>
  <c r="J32" i="12"/>
  <c r="I32" i="12"/>
  <c r="H32" i="12"/>
  <c r="G32" i="12"/>
  <c r="J24" i="12"/>
  <c r="I24" i="12"/>
  <c r="H24" i="12"/>
  <c r="G24" i="12"/>
  <c r="J16" i="12"/>
  <c r="I16" i="12"/>
  <c r="H16" i="12"/>
  <c r="G16" i="12"/>
  <c r="J8" i="12"/>
  <c r="I8" i="12"/>
  <c r="H8" i="12"/>
  <c r="G8" i="12"/>
  <c r="J31" i="12"/>
  <c r="I31" i="12"/>
  <c r="H31" i="12"/>
  <c r="G31" i="12"/>
  <c r="J23" i="12"/>
  <c r="I23" i="12"/>
  <c r="H23" i="12"/>
  <c r="G23" i="12"/>
  <c r="J15" i="12"/>
  <c r="I15" i="12"/>
  <c r="H15" i="12"/>
  <c r="G15" i="12"/>
  <c r="J7" i="12"/>
  <c r="I7" i="12"/>
  <c r="G7" i="12"/>
  <c r="H7" i="12"/>
  <c r="J11" i="12"/>
  <c r="I11" i="12"/>
  <c r="H11" i="12"/>
  <c r="G11" i="12"/>
  <c r="J22" i="12"/>
  <c r="I22" i="12"/>
  <c r="H22" i="12"/>
  <c r="G22" i="12"/>
  <c r="J14" i="12"/>
  <c r="I14" i="12"/>
  <c r="G14" i="12"/>
  <c r="H14" i="12"/>
  <c r="J29" i="12"/>
  <c r="I29" i="12"/>
  <c r="H29" i="12"/>
  <c r="G29" i="12"/>
  <c r="J21" i="12"/>
  <c r="I21" i="12"/>
  <c r="H21" i="12"/>
  <c r="G21" i="12"/>
  <c r="J13" i="12"/>
  <c r="I13" i="12"/>
  <c r="H13" i="12"/>
  <c r="G13" i="12"/>
  <c r="J5" i="12"/>
  <c r="I5" i="12"/>
  <c r="H5" i="12"/>
  <c r="G5" i="12"/>
  <c r="J27" i="12"/>
  <c r="I27" i="12"/>
  <c r="H27" i="12"/>
  <c r="G27" i="12"/>
  <c r="J30" i="12"/>
  <c r="I30" i="12"/>
  <c r="H30" i="12"/>
  <c r="G30" i="12"/>
  <c r="J6" i="12"/>
  <c r="I6" i="12"/>
  <c r="H6" i="12"/>
  <c r="G6" i="12"/>
  <c r="J28" i="12"/>
  <c r="I28" i="12"/>
  <c r="H28" i="12"/>
  <c r="G28" i="12"/>
  <c r="J20" i="12"/>
  <c r="I20" i="12"/>
  <c r="H20" i="12"/>
  <c r="G20" i="12"/>
  <c r="J12" i="12"/>
  <c r="I12" i="12"/>
  <c r="H12" i="12"/>
  <c r="G12" i="12"/>
  <c r="J4" i="12"/>
  <c r="I4" i="12"/>
  <c r="G4" i="12"/>
  <c r="H4" i="12"/>
  <c r="G9" i="11"/>
  <c r="I9" i="11"/>
  <c r="H9" i="11"/>
  <c r="G24" i="11"/>
  <c r="I24" i="11"/>
  <c r="H24" i="11"/>
  <c r="G25" i="11"/>
  <c r="H25" i="11"/>
  <c r="I25" i="11"/>
  <c r="G20" i="11"/>
  <c r="I20" i="11"/>
  <c r="H20" i="11"/>
  <c r="H12" i="11"/>
  <c r="I12" i="11"/>
  <c r="G12" i="11"/>
  <c r="H28" i="11"/>
  <c r="I28" i="11"/>
  <c r="G28" i="11"/>
  <c r="H13" i="11"/>
  <c r="I13" i="11"/>
  <c r="G13" i="11"/>
  <c r="H16" i="11"/>
  <c r="I16" i="11"/>
  <c r="G16" i="11"/>
  <c r="G4" i="11"/>
  <c r="I4" i="11"/>
  <c r="H4" i="11"/>
  <c r="G8" i="11"/>
  <c r="I8" i="11"/>
  <c r="H8" i="11"/>
  <c r="I5" i="11"/>
  <c r="H5" i="11"/>
  <c r="G5" i="11"/>
  <c r="F20" i="10"/>
  <c r="F28" i="10"/>
  <c r="F7" i="10"/>
  <c r="F15" i="10"/>
  <c r="F23" i="10"/>
  <c r="F31" i="10"/>
  <c r="F10" i="10"/>
  <c r="F18" i="10"/>
  <c r="F26" i="10"/>
  <c r="F34" i="10"/>
  <c r="F12" i="10"/>
  <c r="F8" i="10"/>
  <c r="F32" i="10"/>
  <c r="F24" i="10"/>
  <c r="F11" i="10"/>
  <c r="F19" i="10"/>
  <c r="F27" i="10"/>
  <c r="F16" i="10"/>
  <c r="F5" i="10"/>
  <c r="F4" i="10"/>
  <c r="J4" i="10"/>
  <c r="I4" i="10"/>
  <c r="H4" i="10"/>
  <c r="G4" i="10"/>
  <c r="J28" i="10"/>
  <c r="I28" i="10"/>
  <c r="G28" i="10"/>
  <c r="H28" i="10"/>
  <c r="J21" i="10"/>
  <c r="I21" i="10"/>
  <c r="H21" i="10"/>
  <c r="G21" i="10"/>
  <c r="J15" i="10"/>
  <c r="I15" i="10"/>
  <c r="H15" i="10"/>
  <c r="G15" i="10"/>
  <c r="J23" i="10"/>
  <c r="I23" i="10"/>
  <c r="H23" i="10"/>
  <c r="G23" i="10"/>
  <c r="J18" i="10"/>
  <c r="I18" i="10"/>
  <c r="G18" i="10"/>
  <c r="H18" i="10"/>
  <c r="J34" i="10"/>
  <c r="I34" i="10"/>
  <c r="H34" i="10"/>
  <c r="G34" i="10"/>
  <c r="J5" i="10"/>
  <c r="I5" i="10"/>
  <c r="H5" i="10"/>
  <c r="G5" i="10"/>
  <c r="J13" i="10"/>
  <c r="I13" i="10"/>
  <c r="H13" i="10"/>
  <c r="G13" i="10"/>
  <c r="J29" i="10"/>
  <c r="I29" i="10"/>
  <c r="H29" i="10"/>
  <c r="G29" i="10"/>
  <c r="J8" i="10"/>
  <c r="I8" i="10"/>
  <c r="H8" i="10"/>
  <c r="G8" i="10"/>
  <c r="J16" i="10"/>
  <c r="I16" i="10"/>
  <c r="G16" i="10"/>
  <c r="H16" i="10"/>
  <c r="J24" i="10"/>
  <c r="I24" i="10"/>
  <c r="G24" i="10"/>
  <c r="H24" i="10"/>
  <c r="J32" i="10"/>
  <c r="I32" i="10"/>
  <c r="G32" i="10"/>
  <c r="H32" i="10"/>
  <c r="J20" i="10"/>
  <c r="I20" i="10"/>
  <c r="G20" i="10"/>
  <c r="H20" i="10"/>
  <c r="J10" i="10"/>
  <c r="I10" i="10"/>
  <c r="H10" i="10"/>
  <c r="G10" i="10"/>
  <c r="J19" i="10"/>
  <c r="I19" i="10"/>
  <c r="H19" i="10"/>
  <c r="G19" i="10"/>
  <c r="J27" i="10"/>
  <c r="I27" i="10"/>
  <c r="H27" i="10"/>
  <c r="G27" i="10"/>
  <c r="J6" i="10"/>
  <c r="I6" i="10"/>
  <c r="G6" i="10"/>
  <c r="H6" i="10"/>
  <c r="J14" i="10"/>
  <c r="I14" i="10"/>
  <c r="G14" i="10"/>
  <c r="H14" i="10"/>
  <c r="J22" i="10"/>
  <c r="I22" i="10"/>
  <c r="G22" i="10"/>
  <c r="H22" i="10"/>
  <c r="J30" i="10"/>
  <c r="I30" i="10"/>
  <c r="G30" i="10"/>
  <c r="H30" i="10"/>
  <c r="J12" i="10"/>
  <c r="I12" i="10"/>
  <c r="H12" i="10"/>
  <c r="G12" i="10"/>
  <c r="J7" i="10"/>
  <c r="I7" i="10"/>
  <c r="H7" i="10"/>
  <c r="G7" i="10"/>
  <c r="J31" i="10"/>
  <c r="I31" i="10"/>
  <c r="H31" i="10"/>
  <c r="G31" i="10"/>
  <c r="J26" i="10"/>
  <c r="I26" i="10"/>
  <c r="G26" i="10"/>
  <c r="H26" i="10"/>
  <c r="J11" i="10"/>
  <c r="I11" i="10"/>
  <c r="H11" i="10"/>
  <c r="G11" i="10"/>
  <c r="J35" i="10"/>
  <c r="I35" i="10"/>
  <c r="G35" i="10"/>
  <c r="H35" i="10"/>
  <c r="J9" i="10"/>
  <c r="I9" i="10"/>
  <c r="H9" i="10"/>
  <c r="G9" i="10"/>
  <c r="J17" i="10"/>
  <c r="I17" i="10"/>
  <c r="H17" i="10"/>
  <c r="G17" i="10"/>
  <c r="J25" i="10"/>
  <c r="I25" i="10"/>
  <c r="H25" i="10"/>
  <c r="G25" i="10"/>
  <c r="J33" i="10"/>
  <c r="I33" i="10"/>
  <c r="G33" i="10"/>
  <c r="H33" i="10"/>
  <c r="D9" i="8"/>
  <c r="E9" i="8" s="1"/>
  <c r="D7" i="8"/>
  <c r="E7" i="8" s="1"/>
  <c r="D4" i="8"/>
  <c r="E4" i="8" s="1"/>
  <c r="M35" i="8"/>
  <c r="D35" i="8"/>
  <c r="F35" i="8" s="1"/>
  <c r="M34" i="8"/>
  <c r="D34" i="8"/>
  <c r="F34" i="8" s="1"/>
  <c r="M33" i="8"/>
  <c r="D33" i="8"/>
  <c r="F33" i="8" s="1"/>
  <c r="M32" i="8"/>
  <c r="D32" i="8"/>
  <c r="F32" i="8" s="1"/>
  <c r="M31" i="8"/>
  <c r="D31" i="8"/>
  <c r="E31" i="8" s="1"/>
  <c r="M30" i="8"/>
  <c r="D30" i="8"/>
  <c r="F30" i="8" s="1"/>
  <c r="M29" i="8"/>
  <c r="D29" i="8"/>
  <c r="F29" i="8" s="1"/>
  <c r="M28" i="8"/>
  <c r="D28" i="8"/>
  <c r="E28" i="8" s="1"/>
  <c r="M27" i="8"/>
  <c r="D27" i="8"/>
  <c r="F27" i="8" s="1"/>
  <c r="M26" i="8"/>
  <c r="D26" i="8"/>
  <c r="E26" i="8" s="1"/>
  <c r="M25" i="8"/>
  <c r="D25" i="8"/>
  <c r="E25" i="8" s="1"/>
  <c r="M24" i="8"/>
  <c r="D24" i="8"/>
  <c r="F24" i="8" s="1"/>
  <c r="M23" i="8"/>
  <c r="D23" i="8"/>
  <c r="E23" i="8" s="1"/>
  <c r="M22" i="8"/>
  <c r="D22" i="8"/>
  <c r="F22" i="8" s="1"/>
  <c r="M21" i="8"/>
  <c r="D21" i="8"/>
  <c r="F21" i="8" s="1"/>
  <c r="M20" i="8"/>
  <c r="D20" i="8"/>
  <c r="E20" i="8" s="1"/>
  <c r="M19" i="8"/>
  <c r="D19" i="8"/>
  <c r="F19" i="8" s="1"/>
  <c r="M18" i="8"/>
  <c r="D18" i="8"/>
  <c r="F18" i="8" s="1"/>
  <c r="M17" i="8"/>
  <c r="D17" i="8"/>
  <c r="F17" i="8" s="1"/>
  <c r="M16" i="8"/>
  <c r="D16" i="8"/>
  <c r="F16" i="8" s="1"/>
  <c r="M15" i="8"/>
  <c r="D15" i="8"/>
  <c r="E15" i="8" s="1"/>
  <c r="M14" i="8"/>
  <c r="D14" i="8"/>
  <c r="F14" i="8" s="1"/>
  <c r="M13" i="8"/>
  <c r="D13" i="8"/>
  <c r="F13" i="8" s="1"/>
  <c r="M12" i="8"/>
  <c r="D12" i="8"/>
  <c r="E12" i="8" s="1"/>
  <c r="M11" i="8"/>
  <c r="D11" i="8"/>
  <c r="F11" i="8" s="1"/>
  <c r="D4" i="4"/>
  <c r="H4" i="4" s="1"/>
  <c r="F4" i="4" l="1"/>
  <c r="E4" i="4"/>
  <c r="H4" i="8"/>
  <c r="G4" i="8"/>
  <c r="I4" i="8"/>
  <c r="I7" i="8"/>
  <c r="H7" i="8"/>
  <c r="G7" i="8"/>
  <c r="G9" i="8"/>
  <c r="H9" i="8"/>
  <c r="I9" i="8"/>
  <c r="E35" i="8"/>
  <c r="I35" i="8" s="1"/>
  <c r="F23" i="8"/>
  <c r="F28" i="8"/>
  <c r="E11" i="8"/>
  <c r="E27" i="8"/>
  <c r="I27" i="8" s="1"/>
  <c r="F15" i="8"/>
  <c r="E19" i="8"/>
  <c r="I19" i="8" s="1"/>
  <c r="E22" i="8"/>
  <c r="I22" i="8" s="1"/>
  <c r="F12" i="8"/>
  <c r="E30" i="8"/>
  <c r="G30" i="8" s="1"/>
  <c r="E14" i="8"/>
  <c r="H14" i="8" s="1"/>
  <c r="F20" i="8"/>
  <c r="F31" i="8"/>
  <c r="H20" i="8"/>
  <c r="G20" i="8"/>
  <c r="I20" i="8"/>
  <c r="H26" i="8"/>
  <c r="G26" i="8"/>
  <c r="I26" i="8"/>
  <c r="I31" i="8"/>
  <c r="H31" i="8"/>
  <c r="G31" i="8"/>
  <c r="I23" i="8"/>
  <c r="H23" i="8"/>
  <c r="G23" i="8"/>
  <c r="G28" i="8"/>
  <c r="I28" i="8"/>
  <c r="H28" i="8"/>
  <c r="I12" i="8"/>
  <c r="H12" i="8"/>
  <c r="G12" i="8"/>
  <c r="G25" i="8"/>
  <c r="I25" i="8"/>
  <c r="H25" i="8"/>
  <c r="I15" i="8"/>
  <c r="H15" i="8"/>
  <c r="G15" i="8"/>
  <c r="E21" i="8"/>
  <c r="E29" i="8"/>
  <c r="E13" i="8"/>
  <c r="E34" i="8"/>
  <c r="E17" i="8"/>
  <c r="F26" i="8"/>
  <c r="E33" i="8"/>
  <c r="G35" i="8"/>
  <c r="E16" i="8"/>
  <c r="E24" i="8"/>
  <c r="F25" i="8"/>
  <c r="E32" i="8"/>
  <c r="H35" i="8"/>
  <c r="E18" i="8"/>
  <c r="H18" i="8" s="1"/>
  <c r="L4" i="4"/>
  <c r="O34" i="7"/>
  <c r="D34" i="7"/>
  <c r="F34" i="7" s="1"/>
  <c r="O33" i="7"/>
  <c r="D33" i="7"/>
  <c r="E33" i="7" s="1"/>
  <c r="O32" i="7"/>
  <c r="D32" i="7"/>
  <c r="F32" i="7" s="1"/>
  <c r="O31" i="7"/>
  <c r="D31" i="7"/>
  <c r="E31" i="7" s="1"/>
  <c r="O30" i="7"/>
  <c r="D30" i="7"/>
  <c r="F30" i="7" s="1"/>
  <c r="O29" i="7"/>
  <c r="D29" i="7"/>
  <c r="F29" i="7" s="1"/>
  <c r="O28" i="7"/>
  <c r="D28" i="7"/>
  <c r="E28" i="7" s="1"/>
  <c r="O35" i="7"/>
  <c r="D35" i="7"/>
  <c r="F35" i="7" s="1"/>
  <c r="O27" i="7"/>
  <c r="D27" i="7"/>
  <c r="F27" i="7" s="1"/>
  <c r="O26" i="7"/>
  <c r="D26" i="7"/>
  <c r="F26" i="7" s="1"/>
  <c r="O25" i="7"/>
  <c r="D25" i="7"/>
  <c r="F25" i="7" s="1"/>
  <c r="O24" i="7"/>
  <c r="D24" i="7"/>
  <c r="F24" i="7" s="1"/>
  <c r="O23" i="7"/>
  <c r="D23" i="7"/>
  <c r="F23" i="7" s="1"/>
  <c r="O22" i="7"/>
  <c r="D22" i="7"/>
  <c r="F22" i="7" s="1"/>
  <c r="O21" i="7"/>
  <c r="D21" i="7"/>
  <c r="F21" i="7" s="1"/>
  <c r="O20" i="7"/>
  <c r="D20" i="7"/>
  <c r="F20" i="7" s="1"/>
  <c r="O19" i="7"/>
  <c r="D19" i="7"/>
  <c r="F19" i="7" s="1"/>
  <c r="O18" i="7"/>
  <c r="D18" i="7"/>
  <c r="F18" i="7" s="1"/>
  <c r="O17" i="7"/>
  <c r="D17" i="7"/>
  <c r="F17" i="7" s="1"/>
  <c r="O16" i="7"/>
  <c r="D16" i="7"/>
  <c r="F16" i="7" s="1"/>
  <c r="O15" i="7"/>
  <c r="D15" i="7"/>
  <c r="F15" i="7" s="1"/>
  <c r="O14" i="7"/>
  <c r="D14" i="7"/>
  <c r="F14" i="7" s="1"/>
  <c r="O13" i="7"/>
  <c r="D13" i="7"/>
  <c r="F13" i="7" s="1"/>
  <c r="O12" i="7"/>
  <c r="D12" i="7"/>
  <c r="F12" i="7" s="1"/>
  <c r="O11" i="7"/>
  <c r="D11" i="7"/>
  <c r="F11" i="7" s="1"/>
  <c r="O10" i="7"/>
  <c r="D10" i="7"/>
  <c r="F10" i="7" s="1"/>
  <c r="O9" i="7"/>
  <c r="D9" i="7"/>
  <c r="F9" i="7" s="1"/>
  <c r="O8" i="7"/>
  <c r="D8" i="7"/>
  <c r="F8" i="7" s="1"/>
  <c r="O7" i="7"/>
  <c r="D7" i="7"/>
  <c r="F7" i="7" s="1"/>
  <c r="O6" i="7"/>
  <c r="D6" i="7"/>
  <c r="F6" i="7" s="1"/>
  <c r="O5" i="7"/>
  <c r="D5" i="7"/>
  <c r="F5" i="7" s="1"/>
  <c r="O4" i="7"/>
  <c r="D4" i="7"/>
  <c r="F4" i="7" s="1"/>
  <c r="M28" i="6"/>
  <c r="D28" i="6"/>
  <c r="F28" i="6" s="1"/>
  <c r="M27" i="6"/>
  <c r="D27" i="6"/>
  <c r="F27" i="6" s="1"/>
  <c r="M26" i="6"/>
  <c r="D26" i="6"/>
  <c r="E26" i="6" s="1"/>
  <c r="M25" i="6"/>
  <c r="D25" i="6"/>
  <c r="E25" i="6" s="1"/>
  <c r="M24" i="6"/>
  <c r="D24" i="6"/>
  <c r="F24" i="6" s="1"/>
  <c r="M23" i="6"/>
  <c r="D23" i="6"/>
  <c r="E23" i="6" s="1"/>
  <c r="M22" i="6"/>
  <c r="D22" i="6"/>
  <c r="F22" i="6" s="1"/>
  <c r="M21" i="6"/>
  <c r="D21" i="6"/>
  <c r="F21" i="6" s="1"/>
  <c r="M20" i="6"/>
  <c r="D20" i="6"/>
  <c r="F20" i="6" s="1"/>
  <c r="M19" i="6"/>
  <c r="D19" i="6"/>
  <c r="F19" i="6" s="1"/>
  <c r="M18" i="6"/>
  <c r="D18" i="6"/>
  <c r="F18" i="6" s="1"/>
  <c r="M17" i="6"/>
  <c r="E17" i="6"/>
  <c r="I17" i="6" s="1"/>
  <c r="D17" i="6"/>
  <c r="F17" i="6" s="1"/>
  <c r="M16" i="6"/>
  <c r="D16" i="6"/>
  <c r="E16" i="6" s="1"/>
  <c r="G16" i="6" s="1"/>
  <c r="M15" i="6"/>
  <c r="D15" i="6"/>
  <c r="E15" i="6" s="1"/>
  <c r="M14" i="6"/>
  <c r="D14" i="6"/>
  <c r="E14" i="6" s="1"/>
  <c r="M13" i="6"/>
  <c r="D13" i="6"/>
  <c r="F13" i="6" s="1"/>
  <c r="M12" i="6"/>
  <c r="D12" i="6"/>
  <c r="F12" i="6" s="1"/>
  <c r="M11" i="6"/>
  <c r="D11" i="6"/>
  <c r="E11" i="6" s="1"/>
  <c r="M10" i="6"/>
  <c r="D10" i="6"/>
  <c r="F10" i="6" s="1"/>
  <c r="M9" i="6"/>
  <c r="D9" i="6"/>
  <c r="E9" i="6" s="1"/>
  <c r="M8" i="6"/>
  <c r="D8" i="6"/>
  <c r="F8" i="6" s="1"/>
  <c r="M7" i="6"/>
  <c r="D7" i="6"/>
  <c r="F7" i="6" s="1"/>
  <c r="M6" i="6"/>
  <c r="D6" i="6"/>
  <c r="F6" i="6" s="1"/>
  <c r="M5" i="6"/>
  <c r="D5" i="6"/>
  <c r="E5" i="6" s="1"/>
  <c r="M4" i="6"/>
  <c r="D4" i="6"/>
  <c r="E4" i="6" s="1"/>
  <c r="R30" i="5"/>
  <c r="D30" i="5"/>
  <c r="E30" i="5" s="1"/>
  <c r="R29" i="5"/>
  <c r="D29" i="5"/>
  <c r="H29" i="5" s="1"/>
  <c r="R28" i="5"/>
  <c r="D28" i="5"/>
  <c r="I28" i="5" s="1"/>
  <c r="R27" i="5"/>
  <c r="F27" i="5"/>
  <c r="D27" i="5"/>
  <c r="E27" i="5" s="1"/>
  <c r="R26" i="5"/>
  <c r="I26" i="5"/>
  <c r="F26" i="5"/>
  <c r="D26" i="5"/>
  <c r="E26" i="5" s="1"/>
  <c r="R25" i="5"/>
  <c r="D25" i="5"/>
  <c r="H25" i="5" s="1"/>
  <c r="R24" i="5"/>
  <c r="D24" i="5"/>
  <c r="I24" i="5" s="1"/>
  <c r="R23" i="5"/>
  <c r="I23" i="5"/>
  <c r="H23" i="5"/>
  <c r="D23" i="5"/>
  <c r="E23" i="5" s="1"/>
  <c r="R22" i="5"/>
  <c r="D22" i="5"/>
  <c r="E22" i="5" s="1"/>
  <c r="R21" i="5"/>
  <c r="D21" i="5"/>
  <c r="H21" i="5" s="1"/>
  <c r="R20" i="5"/>
  <c r="D20" i="5"/>
  <c r="I20" i="5" s="1"/>
  <c r="R19" i="5"/>
  <c r="D19" i="5"/>
  <c r="E19" i="5" s="1"/>
  <c r="R18" i="5"/>
  <c r="F18" i="5"/>
  <c r="D18" i="5"/>
  <c r="E18" i="5" s="1"/>
  <c r="R17" i="5"/>
  <c r="D17" i="5"/>
  <c r="H17" i="5" s="1"/>
  <c r="R16" i="5"/>
  <c r="D16" i="5"/>
  <c r="I16" i="5" s="1"/>
  <c r="R15" i="5"/>
  <c r="D15" i="5"/>
  <c r="E15" i="5" s="1"/>
  <c r="R14" i="5"/>
  <c r="D14" i="5"/>
  <c r="E14" i="5" s="1"/>
  <c r="R13" i="5"/>
  <c r="D13" i="5"/>
  <c r="H13" i="5" s="1"/>
  <c r="R12" i="5"/>
  <c r="D12" i="5"/>
  <c r="I12" i="5" s="1"/>
  <c r="R11" i="5"/>
  <c r="I11" i="5"/>
  <c r="F11" i="5"/>
  <c r="D11" i="5"/>
  <c r="E11" i="5" s="1"/>
  <c r="R10" i="5"/>
  <c r="F10" i="5"/>
  <c r="D10" i="5"/>
  <c r="E10" i="5" s="1"/>
  <c r="R9" i="5"/>
  <c r="D9" i="5"/>
  <c r="H9" i="5" s="1"/>
  <c r="R8" i="5"/>
  <c r="D8" i="5"/>
  <c r="I8" i="5" s="1"/>
  <c r="R6" i="5"/>
  <c r="D6" i="5"/>
  <c r="E6" i="5" s="1"/>
  <c r="R7" i="5"/>
  <c r="D7" i="5"/>
  <c r="E7" i="5" s="1"/>
  <c r="R5" i="5"/>
  <c r="D5" i="5"/>
  <c r="H5" i="5" s="1"/>
  <c r="L4" i="5"/>
  <c r="I4" i="5"/>
  <c r="R4" i="5"/>
  <c r="D4" i="5"/>
  <c r="F4" i="5" s="1"/>
  <c r="K4" i="4" l="1"/>
  <c r="J4" i="4"/>
  <c r="G27" i="8"/>
  <c r="I11" i="8"/>
  <c r="G11" i="8"/>
  <c r="H27" i="8"/>
  <c r="H22" i="8"/>
  <c r="G22" i="8"/>
  <c r="H11" i="8"/>
  <c r="G19" i="8"/>
  <c r="I30" i="8"/>
  <c r="H30" i="8"/>
  <c r="G14" i="8"/>
  <c r="H19" i="8"/>
  <c r="I14" i="8"/>
  <c r="I16" i="8"/>
  <c r="G16" i="8"/>
  <c r="H16" i="8"/>
  <c r="G18" i="8"/>
  <c r="I18" i="8"/>
  <c r="I32" i="8"/>
  <c r="G32" i="8"/>
  <c r="H32" i="8"/>
  <c r="G33" i="8"/>
  <c r="I33" i="8"/>
  <c r="H33" i="8"/>
  <c r="I13" i="8"/>
  <c r="H13" i="8"/>
  <c r="G13" i="8"/>
  <c r="I24" i="8"/>
  <c r="H24" i="8"/>
  <c r="G24" i="8"/>
  <c r="G17" i="8"/>
  <c r="H17" i="8"/>
  <c r="I17" i="8"/>
  <c r="I29" i="8"/>
  <c r="H29" i="8"/>
  <c r="G29" i="8"/>
  <c r="H34" i="8"/>
  <c r="G34" i="8"/>
  <c r="I34" i="8"/>
  <c r="H21" i="8"/>
  <c r="G21" i="8"/>
  <c r="I21" i="8"/>
  <c r="J31" i="7"/>
  <c r="I31" i="7"/>
  <c r="H31" i="7"/>
  <c r="G31" i="7"/>
  <c r="J33" i="7"/>
  <c r="I33" i="7"/>
  <c r="H33" i="7"/>
  <c r="G33" i="7"/>
  <c r="E32" i="7"/>
  <c r="E34" i="7"/>
  <c r="F31" i="7"/>
  <c r="F33" i="7"/>
  <c r="E30" i="7"/>
  <c r="J28" i="7"/>
  <c r="H28" i="7"/>
  <c r="I28" i="7"/>
  <c r="G28" i="7"/>
  <c r="E29" i="7"/>
  <c r="F28" i="7"/>
  <c r="E35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4" i="7"/>
  <c r="F4" i="6"/>
  <c r="F26" i="6"/>
  <c r="E10" i="6"/>
  <c r="G17" i="6"/>
  <c r="H17" i="6"/>
  <c r="F11" i="6"/>
  <c r="F25" i="6"/>
  <c r="G25" i="6"/>
  <c r="H25" i="6"/>
  <c r="I25" i="6"/>
  <c r="E24" i="6"/>
  <c r="G24" i="6" s="1"/>
  <c r="E19" i="6"/>
  <c r="E18" i="6"/>
  <c r="F16" i="6"/>
  <c r="I11" i="6"/>
  <c r="H11" i="6"/>
  <c r="G11" i="6"/>
  <c r="F9" i="6"/>
  <c r="E8" i="6"/>
  <c r="H8" i="6" s="1"/>
  <c r="I14" i="6"/>
  <c r="H14" i="6"/>
  <c r="G14" i="6"/>
  <c r="I26" i="6"/>
  <c r="H26" i="6"/>
  <c r="G26" i="6"/>
  <c r="H9" i="6"/>
  <c r="G9" i="6"/>
  <c r="I9" i="6"/>
  <c r="I23" i="6"/>
  <c r="G23" i="6"/>
  <c r="H23" i="6"/>
  <c r="I5" i="6"/>
  <c r="H5" i="6"/>
  <c r="G5" i="6"/>
  <c r="I15" i="6"/>
  <c r="H15" i="6"/>
  <c r="G15" i="6"/>
  <c r="E7" i="6"/>
  <c r="E6" i="6"/>
  <c r="F15" i="6"/>
  <c r="F23" i="6"/>
  <c r="E28" i="6"/>
  <c r="E13" i="6"/>
  <c r="H16" i="6"/>
  <c r="E21" i="6"/>
  <c r="F5" i="6"/>
  <c r="I8" i="6"/>
  <c r="E12" i="6"/>
  <c r="I16" i="6"/>
  <c r="E20" i="6"/>
  <c r="G8" i="6"/>
  <c r="E22" i="6"/>
  <c r="F14" i="6"/>
  <c r="H24" i="6"/>
  <c r="E27" i="6"/>
  <c r="I4" i="6"/>
  <c r="H4" i="6"/>
  <c r="G4" i="6"/>
  <c r="F30" i="5"/>
  <c r="I30" i="5"/>
  <c r="H27" i="5"/>
  <c r="I27" i="5"/>
  <c r="F23" i="5"/>
  <c r="F22" i="5"/>
  <c r="I22" i="5"/>
  <c r="H19" i="5"/>
  <c r="I19" i="5"/>
  <c r="F19" i="5"/>
  <c r="I18" i="5"/>
  <c r="F15" i="5"/>
  <c r="H15" i="5"/>
  <c r="I15" i="5"/>
  <c r="I14" i="5"/>
  <c r="F14" i="5"/>
  <c r="H11" i="5"/>
  <c r="I10" i="5"/>
  <c r="I7" i="5"/>
  <c r="F7" i="5"/>
  <c r="F6" i="5"/>
  <c r="I6" i="5"/>
  <c r="H6" i="5"/>
  <c r="M14" i="5"/>
  <c r="K14" i="5"/>
  <c r="J14" i="5"/>
  <c r="L14" i="5"/>
  <c r="L19" i="5"/>
  <c r="K19" i="5"/>
  <c r="J19" i="5"/>
  <c r="M19" i="5"/>
  <c r="L6" i="5"/>
  <c r="K6" i="5"/>
  <c r="J6" i="5"/>
  <c r="M6" i="5"/>
  <c r="M22" i="5"/>
  <c r="L22" i="5"/>
  <c r="K22" i="5"/>
  <c r="J22" i="5"/>
  <c r="M10" i="5"/>
  <c r="K10" i="5"/>
  <c r="J10" i="5"/>
  <c r="L10" i="5"/>
  <c r="L27" i="5"/>
  <c r="K27" i="5"/>
  <c r="J27" i="5"/>
  <c r="M27" i="5"/>
  <c r="L15" i="5"/>
  <c r="K15" i="5"/>
  <c r="J15" i="5"/>
  <c r="M15" i="5"/>
  <c r="M30" i="5"/>
  <c r="L30" i="5"/>
  <c r="K30" i="5"/>
  <c r="J30" i="5"/>
  <c r="M18" i="5"/>
  <c r="J18" i="5"/>
  <c r="L18" i="5"/>
  <c r="K18" i="5"/>
  <c r="M7" i="5"/>
  <c r="K7" i="5"/>
  <c r="J7" i="5"/>
  <c r="L7" i="5"/>
  <c r="L23" i="5"/>
  <c r="K23" i="5"/>
  <c r="J23" i="5"/>
  <c r="M23" i="5"/>
  <c r="L11" i="5"/>
  <c r="K11" i="5"/>
  <c r="J11" i="5"/>
  <c r="M11" i="5"/>
  <c r="M26" i="5"/>
  <c r="L26" i="5"/>
  <c r="K26" i="5"/>
  <c r="J26" i="5"/>
  <c r="I5" i="5"/>
  <c r="I9" i="5"/>
  <c r="I13" i="5"/>
  <c r="I17" i="5"/>
  <c r="I21" i="5"/>
  <c r="I25" i="5"/>
  <c r="I29" i="5"/>
  <c r="H7" i="5"/>
  <c r="H10" i="5"/>
  <c r="H14" i="5"/>
  <c r="H18" i="5"/>
  <c r="H22" i="5"/>
  <c r="H26" i="5"/>
  <c r="H30" i="5"/>
  <c r="E28" i="5"/>
  <c r="F8" i="5"/>
  <c r="F16" i="5"/>
  <c r="F20" i="5"/>
  <c r="F24" i="5"/>
  <c r="F28" i="5"/>
  <c r="E5" i="5"/>
  <c r="H8" i="5"/>
  <c r="E9" i="5"/>
  <c r="H12" i="5"/>
  <c r="E13" i="5"/>
  <c r="H16" i="5"/>
  <c r="E17" i="5"/>
  <c r="H20" i="5"/>
  <c r="E21" i="5"/>
  <c r="H24" i="5"/>
  <c r="E25" i="5"/>
  <c r="H28" i="5"/>
  <c r="E29" i="5"/>
  <c r="E8" i="5"/>
  <c r="E12" i="5"/>
  <c r="E16" i="5"/>
  <c r="E20" i="5"/>
  <c r="E24" i="5"/>
  <c r="F12" i="5"/>
  <c r="F5" i="5"/>
  <c r="F9" i="5"/>
  <c r="F13" i="5"/>
  <c r="F17" i="5"/>
  <c r="F21" i="5"/>
  <c r="F25" i="5"/>
  <c r="F29" i="5"/>
  <c r="H4" i="5"/>
  <c r="E4" i="5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D7" i="4"/>
  <c r="I7" i="4" s="1"/>
  <c r="D8" i="4"/>
  <c r="I8" i="4" s="1"/>
  <c r="I24" i="4"/>
  <c r="I18" i="4"/>
  <c r="D32" i="4"/>
  <c r="E32" i="4" s="1"/>
  <c r="D31" i="4"/>
  <c r="E31" i="4" s="1"/>
  <c r="D30" i="4"/>
  <c r="E30" i="4" s="1"/>
  <c r="D29" i="4"/>
  <c r="F29" i="4" s="1"/>
  <c r="D28" i="4"/>
  <c r="H28" i="4" s="1"/>
  <c r="D27" i="4"/>
  <c r="E27" i="4" s="1"/>
  <c r="D26" i="4"/>
  <c r="H26" i="4" s="1"/>
  <c r="D25" i="4"/>
  <c r="H25" i="4" s="1"/>
  <c r="D24" i="4"/>
  <c r="E24" i="4" s="1"/>
  <c r="D23" i="4"/>
  <c r="E23" i="4" s="1"/>
  <c r="D22" i="4"/>
  <c r="F22" i="4" s="1"/>
  <c r="D21" i="4"/>
  <c r="F21" i="4" s="1"/>
  <c r="D20" i="4"/>
  <c r="H20" i="4" s="1"/>
  <c r="D19" i="4"/>
  <c r="H19" i="4" s="1"/>
  <c r="D18" i="4"/>
  <c r="H18" i="4" s="1"/>
  <c r="D17" i="4"/>
  <c r="E17" i="4" s="1"/>
  <c r="D16" i="4"/>
  <c r="E16" i="4" s="1"/>
  <c r="D15" i="4"/>
  <c r="E15" i="4" s="1"/>
  <c r="D14" i="4"/>
  <c r="H14" i="4" s="1"/>
  <c r="D13" i="4"/>
  <c r="F13" i="4" s="1"/>
  <c r="D12" i="4"/>
  <c r="H12" i="4" s="1"/>
  <c r="D11" i="4"/>
  <c r="H11" i="4" s="1"/>
  <c r="D10" i="4"/>
  <c r="H10" i="4" s="1"/>
  <c r="D9" i="4"/>
  <c r="H9" i="4" s="1"/>
  <c r="D6" i="4"/>
  <c r="E6" i="4" s="1"/>
  <c r="I19" i="4" l="1"/>
  <c r="I25" i="4"/>
  <c r="E19" i="4"/>
  <c r="I9" i="4"/>
  <c r="I26" i="4"/>
  <c r="F27" i="4"/>
  <c r="I10" i="4"/>
  <c r="I27" i="4"/>
  <c r="H27" i="4"/>
  <c r="I11" i="4"/>
  <c r="I17" i="4"/>
  <c r="J34" i="7"/>
  <c r="I34" i="7"/>
  <c r="H34" i="7"/>
  <c r="G34" i="7"/>
  <c r="J32" i="7"/>
  <c r="I32" i="7"/>
  <c r="H32" i="7"/>
  <c r="G32" i="7"/>
  <c r="J30" i="7"/>
  <c r="I30" i="7"/>
  <c r="H30" i="7"/>
  <c r="G30" i="7"/>
  <c r="J29" i="7"/>
  <c r="I29" i="7"/>
  <c r="H29" i="7"/>
  <c r="G29" i="7"/>
  <c r="H4" i="7"/>
  <c r="G4" i="7"/>
  <c r="J4" i="7"/>
  <c r="I4" i="7"/>
  <c r="J35" i="7"/>
  <c r="I35" i="7"/>
  <c r="H35" i="7"/>
  <c r="G35" i="7"/>
  <c r="J26" i="7"/>
  <c r="I26" i="7"/>
  <c r="H26" i="7"/>
  <c r="G26" i="7"/>
  <c r="J10" i="7"/>
  <c r="I10" i="7"/>
  <c r="H10" i="7"/>
  <c r="G10" i="7"/>
  <c r="J12" i="7"/>
  <c r="I12" i="7"/>
  <c r="H12" i="7"/>
  <c r="G12" i="7"/>
  <c r="I11" i="7"/>
  <c r="H11" i="7"/>
  <c r="G11" i="7"/>
  <c r="J11" i="7"/>
  <c r="J18" i="7"/>
  <c r="I18" i="7"/>
  <c r="H18" i="7"/>
  <c r="G18" i="7"/>
  <c r="J25" i="7"/>
  <c r="I25" i="7"/>
  <c r="H25" i="7"/>
  <c r="G25" i="7"/>
  <c r="J17" i="7"/>
  <c r="I17" i="7"/>
  <c r="H17" i="7"/>
  <c r="G17" i="7"/>
  <c r="I9" i="7"/>
  <c r="H9" i="7"/>
  <c r="G9" i="7"/>
  <c r="J9" i="7"/>
  <c r="J19" i="7"/>
  <c r="I19" i="7"/>
  <c r="H19" i="7"/>
  <c r="G19" i="7"/>
  <c r="J24" i="7"/>
  <c r="I24" i="7"/>
  <c r="H24" i="7"/>
  <c r="G24" i="7"/>
  <c r="J16" i="7"/>
  <c r="I16" i="7"/>
  <c r="H16" i="7"/>
  <c r="G16" i="7"/>
  <c r="I8" i="7"/>
  <c r="H8" i="7"/>
  <c r="J8" i="7"/>
  <c r="G8" i="7"/>
  <c r="J23" i="7"/>
  <c r="I23" i="7"/>
  <c r="H23" i="7"/>
  <c r="G23" i="7"/>
  <c r="J15" i="7"/>
  <c r="I15" i="7"/>
  <c r="H15" i="7"/>
  <c r="G15" i="7"/>
  <c r="J7" i="7"/>
  <c r="I7" i="7"/>
  <c r="H7" i="7"/>
  <c r="G7" i="7"/>
  <c r="J6" i="7"/>
  <c r="I6" i="7"/>
  <c r="H6" i="7"/>
  <c r="G6" i="7"/>
  <c r="J20" i="7"/>
  <c r="I20" i="7"/>
  <c r="H20" i="7"/>
  <c r="G20" i="7"/>
  <c r="J27" i="7"/>
  <c r="I27" i="7"/>
  <c r="H27" i="7"/>
  <c r="G27" i="7"/>
  <c r="J22" i="7"/>
  <c r="I22" i="7"/>
  <c r="H22" i="7"/>
  <c r="G22" i="7"/>
  <c r="J14" i="7"/>
  <c r="I14" i="7"/>
  <c r="H14" i="7"/>
  <c r="G14" i="7"/>
  <c r="J21" i="7"/>
  <c r="I21" i="7"/>
  <c r="H21" i="7"/>
  <c r="G21" i="7"/>
  <c r="J13" i="7"/>
  <c r="I13" i="7"/>
  <c r="H13" i="7"/>
  <c r="G13" i="7"/>
  <c r="J5" i="7"/>
  <c r="I5" i="7"/>
  <c r="H5" i="7"/>
  <c r="G5" i="7"/>
  <c r="I24" i="6"/>
  <c r="H10" i="6"/>
  <c r="I10" i="6"/>
  <c r="G10" i="6"/>
  <c r="H19" i="6"/>
  <c r="G19" i="6"/>
  <c r="I19" i="6"/>
  <c r="G18" i="6"/>
  <c r="H18" i="6"/>
  <c r="I18" i="6"/>
  <c r="I22" i="6"/>
  <c r="H22" i="6"/>
  <c r="G22" i="6"/>
  <c r="I7" i="6"/>
  <c r="H7" i="6"/>
  <c r="G7" i="6"/>
  <c r="I21" i="6"/>
  <c r="H21" i="6"/>
  <c r="G21" i="6"/>
  <c r="H12" i="6"/>
  <c r="I12" i="6"/>
  <c r="G12" i="6"/>
  <c r="I13" i="6"/>
  <c r="H13" i="6"/>
  <c r="G13" i="6"/>
  <c r="I6" i="6"/>
  <c r="H6" i="6"/>
  <c r="G6" i="6"/>
  <c r="G27" i="6"/>
  <c r="H27" i="6"/>
  <c r="I27" i="6"/>
  <c r="H20" i="6"/>
  <c r="G20" i="6"/>
  <c r="I20" i="6"/>
  <c r="I28" i="6"/>
  <c r="H28" i="6"/>
  <c r="G28" i="6"/>
  <c r="J8" i="5"/>
  <c r="M8" i="5"/>
  <c r="L8" i="5"/>
  <c r="K8" i="5"/>
  <c r="J12" i="5"/>
  <c r="L12" i="5"/>
  <c r="K12" i="5"/>
  <c r="M12" i="5"/>
  <c r="K29" i="5"/>
  <c r="M29" i="5"/>
  <c r="L29" i="5"/>
  <c r="J29" i="5"/>
  <c r="L13" i="5"/>
  <c r="K13" i="5"/>
  <c r="J13" i="5"/>
  <c r="M13" i="5"/>
  <c r="M25" i="5"/>
  <c r="L25" i="5"/>
  <c r="J25" i="5"/>
  <c r="K25" i="5"/>
  <c r="L9" i="5"/>
  <c r="M9" i="5"/>
  <c r="J9" i="5"/>
  <c r="K9" i="5"/>
  <c r="J28" i="5"/>
  <c r="M28" i="5"/>
  <c r="L28" i="5"/>
  <c r="K28" i="5"/>
  <c r="J16" i="5"/>
  <c r="M16" i="5"/>
  <c r="L16" i="5"/>
  <c r="K16" i="5"/>
  <c r="L17" i="5"/>
  <c r="M17" i="5"/>
  <c r="J17" i="5"/>
  <c r="K17" i="5"/>
  <c r="J24" i="5"/>
  <c r="M24" i="5"/>
  <c r="L24" i="5"/>
  <c r="K24" i="5"/>
  <c r="J20" i="5"/>
  <c r="M20" i="5"/>
  <c r="L20" i="5"/>
  <c r="K20" i="5"/>
  <c r="L21" i="5"/>
  <c r="M21" i="5"/>
  <c r="J21" i="5"/>
  <c r="K21" i="5"/>
  <c r="L5" i="5"/>
  <c r="K5" i="5"/>
  <c r="J5" i="5"/>
  <c r="M5" i="5"/>
  <c r="M4" i="5"/>
  <c r="J4" i="5"/>
  <c r="K4" i="5"/>
  <c r="H7" i="4"/>
  <c r="F7" i="4"/>
  <c r="E7" i="4"/>
  <c r="F8" i="4"/>
  <c r="E8" i="4"/>
  <c r="H8" i="4"/>
  <c r="E29" i="4"/>
  <c r="K29" i="4" s="1"/>
  <c r="I12" i="4"/>
  <c r="I20" i="4"/>
  <c r="I28" i="4"/>
  <c r="I16" i="4"/>
  <c r="F16" i="4"/>
  <c r="E13" i="4"/>
  <c r="J13" i="4" s="1"/>
  <c r="H13" i="4"/>
  <c r="I13" i="4"/>
  <c r="F15" i="4"/>
  <c r="F19" i="4"/>
  <c r="I14" i="4"/>
  <c r="I22" i="4"/>
  <c r="I30" i="4"/>
  <c r="I32" i="4"/>
  <c r="H29" i="4"/>
  <c r="I21" i="4"/>
  <c r="I29" i="4"/>
  <c r="F11" i="4"/>
  <c r="H15" i="4"/>
  <c r="I15" i="4"/>
  <c r="I23" i="4"/>
  <c r="I31" i="4"/>
  <c r="F6" i="4"/>
  <c r="E18" i="4"/>
  <c r="F23" i="4"/>
  <c r="F26" i="4"/>
  <c r="F31" i="4"/>
  <c r="E11" i="4"/>
  <c r="K11" i="4" s="1"/>
  <c r="F18" i="4"/>
  <c r="H23" i="4"/>
  <c r="H31" i="4"/>
  <c r="E10" i="4"/>
  <c r="E21" i="4"/>
  <c r="J21" i="4" s="1"/>
  <c r="F24" i="4"/>
  <c r="F32" i="4"/>
  <c r="F10" i="4"/>
  <c r="H21" i="4"/>
  <c r="H24" i="4"/>
  <c r="H32" i="4"/>
  <c r="E26" i="4"/>
  <c r="I6" i="4"/>
  <c r="L16" i="4"/>
  <c r="J16" i="4"/>
  <c r="K16" i="4"/>
  <c r="L30" i="4"/>
  <c r="K30" i="4"/>
  <c r="J30" i="4"/>
  <c r="L32" i="4"/>
  <c r="K32" i="4"/>
  <c r="J32" i="4"/>
  <c r="J15" i="4"/>
  <c r="L15" i="4"/>
  <c r="K15" i="4"/>
  <c r="J23" i="4"/>
  <c r="L23" i="4"/>
  <c r="K23" i="4"/>
  <c r="J6" i="4"/>
  <c r="L6" i="4"/>
  <c r="K6" i="4"/>
  <c r="J31" i="4"/>
  <c r="L31" i="4"/>
  <c r="K31" i="4"/>
  <c r="L24" i="4"/>
  <c r="K24" i="4"/>
  <c r="J24" i="4"/>
  <c r="L17" i="4"/>
  <c r="K17" i="4"/>
  <c r="J17" i="4"/>
  <c r="H6" i="4"/>
  <c r="E14" i="4"/>
  <c r="E22" i="4"/>
  <c r="K21" i="4"/>
  <c r="E25" i="4"/>
  <c r="F30" i="4"/>
  <c r="F9" i="4"/>
  <c r="J11" i="4"/>
  <c r="L13" i="4"/>
  <c r="F17" i="4"/>
  <c r="J19" i="4"/>
  <c r="E20" i="4"/>
  <c r="L21" i="4"/>
  <c r="H22" i="4"/>
  <c r="F25" i="4"/>
  <c r="J27" i="4"/>
  <c r="E28" i="4"/>
  <c r="L29" i="4"/>
  <c r="H30" i="4"/>
  <c r="H16" i="4"/>
  <c r="E9" i="4"/>
  <c r="F14" i="4"/>
  <c r="E12" i="4"/>
  <c r="F12" i="4"/>
  <c r="H17" i="4"/>
  <c r="K19" i="4"/>
  <c r="F20" i="4"/>
  <c r="K27" i="4"/>
  <c r="F28" i="4"/>
  <c r="L19" i="4"/>
  <c r="L27" i="4"/>
  <c r="L11" i="4" l="1"/>
  <c r="J29" i="4"/>
  <c r="L7" i="4"/>
  <c r="K7" i="4"/>
  <c r="J7" i="4"/>
  <c r="L8" i="4"/>
  <c r="K8" i="4"/>
  <c r="J8" i="4"/>
  <c r="K13" i="4"/>
  <c r="L26" i="4"/>
  <c r="K26" i="4"/>
  <c r="J26" i="4"/>
  <c r="J10" i="4"/>
  <c r="K10" i="4"/>
  <c r="L10" i="4"/>
  <c r="K18" i="4"/>
  <c r="J18" i="4"/>
  <c r="L18" i="4"/>
  <c r="K20" i="4"/>
  <c r="J20" i="4"/>
  <c r="L20" i="4"/>
  <c r="L14" i="4"/>
  <c r="K14" i="4"/>
  <c r="J14" i="4"/>
  <c r="K12" i="4"/>
  <c r="J12" i="4"/>
  <c r="L12" i="4"/>
  <c r="L22" i="4"/>
  <c r="K22" i="4"/>
  <c r="J22" i="4"/>
  <c r="K28" i="4"/>
  <c r="J28" i="4"/>
  <c r="L28" i="4"/>
  <c r="L9" i="4"/>
  <c r="K9" i="4"/>
  <c r="J9" i="4"/>
  <c r="L25" i="4"/>
  <c r="K25" i="4"/>
  <c r="J25" i="4"/>
</calcChain>
</file>

<file path=xl/sharedStrings.xml><?xml version="1.0" encoding="utf-8"?>
<sst xmlns="http://schemas.openxmlformats.org/spreadsheetml/2006/main" count="200" uniqueCount="42">
  <si>
    <t>Počet
hráčů</t>
  </si>
  <si>
    <t>Startovné</t>
  </si>
  <si>
    <t>1.
místo</t>
  </si>
  <si>
    <t>2.
místo</t>
  </si>
  <si>
    <t>3. - 4.
místo</t>
  </si>
  <si>
    <t>1.
místo
45%</t>
  </si>
  <si>
    <t>2.
místo
25%</t>
  </si>
  <si>
    <t>3. - 4.
místo
15%</t>
  </si>
  <si>
    <t>100%
peníze
celkem</t>
  </si>
  <si>
    <t>25%
Jackpot</t>
  </si>
  <si>
    <t xml:space="preserve">25% Jackpot
zaokrouhleno nahoru </t>
  </si>
  <si>
    <t xml:space="preserve">25% režie
zaokrouhleno
 dolů </t>
  </si>
  <si>
    <t>25%
režie</t>
  </si>
  <si>
    <t>50%
na prémie</t>
  </si>
  <si>
    <t>Prémie zaokrouhleny nahoru</t>
  </si>
  <si>
    <t>Na prémiích
vyplaceno
dohromady</t>
  </si>
  <si>
    <t>5. - 8.
místo
5%</t>
  </si>
  <si>
    <t>3. - 4.
místo
10%</t>
  </si>
  <si>
    <t>2.
místo
20%</t>
  </si>
  <si>
    <t>1.
místo
40%</t>
  </si>
  <si>
    <t>5. - 8.
místo</t>
  </si>
  <si>
    <t>75%
na prémie</t>
  </si>
  <si>
    <t>25% režie
zaokrouhleno dolů</t>
  </si>
  <si>
    <t>Přihlášených
hráčů</t>
  </si>
  <si>
    <t>Nasazených
hráčů</t>
  </si>
  <si>
    <t>9 - 16</t>
  </si>
  <si>
    <t>17 - 32</t>
  </si>
  <si>
    <t>8</t>
  </si>
  <si>
    <t>33 - 64</t>
  </si>
  <si>
    <t>16</t>
  </si>
  <si>
    <t>víc než 64</t>
  </si>
  <si>
    <t>32</t>
  </si>
  <si>
    <t>1 x 40</t>
  </si>
  <si>
    <t>1 x 45</t>
  </si>
  <si>
    <t>1 x 55</t>
  </si>
  <si>
    <t xml:space="preserve">Minimálně 75% startovného bude rozděleno na prémie pro hráče. Prémie bude při účasti nad 32 hráčů rozdělena mezi prvních osm hráčů, a to: 1. místo 40%, 2. místo 20%, 3. – 4. místo 10%, 5. – 8. místo 5%.
</t>
  </si>
  <si>
    <t>Minimálně 75% startovného bude rozděleno na prémie pro hráče. Prémie bude při účasti do 32 hráčů včetně rozdělena mezi první čtyři hráče, a to: 1. místo 45%, 2. místo 25%, 3. - 4. místo 15%</t>
  </si>
  <si>
    <t>Minimálně 75% startovného bude rozděleno na prémie pro hráče. Prémie bude při účasti do 32 hráčů včetně rozdělena mezi první čtyři hráče, a to: 1. místo 45%, 2. místo 25%, 3. - 4. místo 15%. Do 7 hráčů = 50% + 30% + 20%.</t>
  </si>
  <si>
    <t>Minimálně 50% startovného bude rozděleno na prémie pro hráče. Prémie bude při účasti nad 32 hráčů rozdělena mezi prvních osm hráčů, a to: 1. místo 40%, 2. místo 20%, 3. - 4. místo 10%, 5. - 8. místo 5%</t>
  </si>
  <si>
    <t>Minimálně 50% startovného bude rozděleno na prémie pro hráče. Prémie bude při účasti do 32 hráčů včetně rozdělena mezi první čtyři hráče, a to: 1. místo 45%, 2. místo 25%, 3. - 4. místo 15%</t>
  </si>
  <si>
    <t>80%
na prémie</t>
  </si>
  <si>
    <t>20% režie
zaokrouhleno dolů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</si>
</sst>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0" fillId="0" borderId="0" xfId="0" applyNumberFormat="1"/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 wrapText="1"/>
    </xf>
    <xf numFmtId="9" fontId="1" fillId="3" borderId="1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 wrapText="1"/>
    </xf>
    <xf numFmtId="9" fontId="1" fillId="4" borderId="1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9" fontId="1" fillId="3" borderId="2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showGridLines="0" tabSelected="1" view="pageLayout" topLeftCell="A7" zoomScaleNormal="100" workbookViewId="0">
      <selection activeCell="J8" sqref="J8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8.5703125" customWidth="1"/>
    <col min="7" max="7" width="14.28515625" customWidth="1"/>
    <col min="8" max="8" width="8.5703125" customWidth="1"/>
    <col min="9" max="9" width="14.28515625" customWidth="1"/>
    <col min="10" max="12" width="8.5703125" customWidth="1"/>
    <col min="13" max="15" width="8.85546875" customWidth="1"/>
    <col min="16" max="16" width="12.7109375" customWidth="1"/>
  </cols>
  <sheetData>
    <row r="1" spans="2:16" ht="15.75" thickBot="1" x14ac:dyDescent="0.3"/>
    <row r="2" spans="2:16" ht="15.75" customHeight="1" x14ac:dyDescent="0.25">
      <c r="B2" s="45" t="s">
        <v>0</v>
      </c>
      <c r="C2" s="47" t="s">
        <v>1</v>
      </c>
      <c r="D2" s="41" t="s">
        <v>8</v>
      </c>
      <c r="E2" s="49" t="s">
        <v>13</v>
      </c>
      <c r="F2" s="41" t="s">
        <v>9</v>
      </c>
      <c r="G2" s="41" t="s">
        <v>10</v>
      </c>
      <c r="H2" s="41" t="s">
        <v>12</v>
      </c>
      <c r="I2" s="41" t="s">
        <v>11</v>
      </c>
      <c r="J2" s="41" t="s">
        <v>5</v>
      </c>
      <c r="K2" s="41" t="s">
        <v>6</v>
      </c>
      <c r="L2" s="41" t="s">
        <v>7</v>
      </c>
      <c r="M2" s="51" t="s">
        <v>14</v>
      </c>
      <c r="N2" s="51"/>
      <c r="O2" s="51"/>
      <c r="P2" s="52" t="s">
        <v>15</v>
      </c>
    </row>
    <row r="3" spans="2:16" s="2" customFormat="1" ht="52.5" customHeight="1" thickBot="1" x14ac:dyDescent="0.3">
      <c r="B3" s="65"/>
      <c r="C3" s="66"/>
      <c r="D3" s="64"/>
      <c r="E3" s="67"/>
      <c r="F3" s="64"/>
      <c r="G3" s="64"/>
      <c r="H3" s="64"/>
      <c r="I3" s="64"/>
      <c r="J3" s="64"/>
      <c r="K3" s="64"/>
      <c r="L3" s="64"/>
      <c r="M3" s="68" t="s">
        <v>2</v>
      </c>
      <c r="N3" s="68" t="s">
        <v>3</v>
      </c>
      <c r="O3" s="68" t="s">
        <v>4</v>
      </c>
      <c r="P3" s="69"/>
    </row>
    <row r="4" spans="2:16" s="2" customFormat="1" ht="15.75" customHeight="1" x14ac:dyDescent="0.25">
      <c r="B4" s="27">
        <v>4</v>
      </c>
      <c r="C4" s="29">
        <v>100</v>
      </c>
      <c r="D4" s="62">
        <f t="shared" ref="D4:D32" si="0">B4*C4</f>
        <v>400</v>
      </c>
      <c r="E4" s="63">
        <f t="shared" ref="E4:E32" si="1">D4*0.5</f>
        <v>200</v>
      </c>
      <c r="F4" s="63">
        <f t="shared" ref="F4:F32" si="2">D4*0.25</f>
        <v>100</v>
      </c>
      <c r="G4" s="71">
        <v>100</v>
      </c>
      <c r="H4" s="63">
        <f t="shared" ref="H4:H32" si="3">D4*0.25</f>
        <v>100</v>
      </c>
      <c r="I4" s="71">
        <f>D4-G4-P4</f>
        <v>100</v>
      </c>
      <c r="J4" s="63">
        <f t="shared" ref="J4:J32" si="4">E4*0.45</f>
        <v>90</v>
      </c>
      <c r="K4" s="63">
        <f t="shared" ref="K4:K32" si="5">E4*0.25</f>
        <v>50</v>
      </c>
      <c r="L4" s="63">
        <f t="shared" ref="L4:L32" si="6">E4*0.15</f>
        <v>30</v>
      </c>
      <c r="M4" s="71">
        <v>90</v>
      </c>
      <c r="N4" s="71">
        <v>50</v>
      </c>
      <c r="O4" s="71">
        <v>30</v>
      </c>
      <c r="P4" s="70">
        <f t="shared" ref="P4:P32" si="7">M4+N4+2*O4</f>
        <v>200</v>
      </c>
    </row>
    <row r="5" spans="2:16" s="2" customFormat="1" ht="15.75" customHeight="1" x14ac:dyDescent="0.25">
      <c r="B5" s="40">
        <v>5</v>
      </c>
      <c r="C5" s="59">
        <v>100</v>
      </c>
      <c r="D5" s="14">
        <f t="shared" si="0"/>
        <v>500</v>
      </c>
      <c r="E5" s="15">
        <f t="shared" si="1"/>
        <v>250</v>
      </c>
      <c r="F5" s="15">
        <f t="shared" si="2"/>
        <v>125</v>
      </c>
      <c r="G5" s="73">
        <v>125</v>
      </c>
      <c r="H5" s="15">
        <f t="shared" si="3"/>
        <v>125</v>
      </c>
      <c r="I5" s="72">
        <f t="shared" ref="I5:I32" si="8">D5-G5-P5</f>
        <v>115</v>
      </c>
      <c r="J5" s="15">
        <f t="shared" si="4"/>
        <v>112.5</v>
      </c>
      <c r="K5" s="15">
        <f t="shared" si="5"/>
        <v>62.5</v>
      </c>
      <c r="L5" s="15">
        <f t="shared" si="6"/>
        <v>37.5</v>
      </c>
      <c r="M5" s="73">
        <v>115</v>
      </c>
      <c r="N5" s="73">
        <v>65</v>
      </c>
      <c r="O5" s="73">
        <v>40</v>
      </c>
      <c r="P5" s="16">
        <f t="shared" si="7"/>
        <v>260</v>
      </c>
    </row>
    <row r="6" spans="2:16" ht="15.75" x14ac:dyDescent="0.25">
      <c r="B6" s="12">
        <v>6</v>
      </c>
      <c r="C6" s="59">
        <v>100</v>
      </c>
      <c r="D6" s="14">
        <f t="shared" si="0"/>
        <v>600</v>
      </c>
      <c r="E6" s="15">
        <f t="shared" si="1"/>
        <v>300</v>
      </c>
      <c r="F6" s="15">
        <f t="shared" si="2"/>
        <v>150</v>
      </c>
      <c r="G6" s="14">
        <v>150</v>
      </c>
      <c r="H6" s="15">
        <f t="shared" si="3"/>
        <v>150</v>
      </c>
      <c r="I6" s="72">
        <f t="shared" si="8"/>
        <v>150</v>
      </c>
      <c r="J6" s="15">
        <f t="shared" si="4"/>
        <v>135</v>
      </c>
      <c r="K6" s="15">
        <f t="shared" si="5"/>
        <v>75</v>
      </c>
      <c r="L6" s="15">
        <f t="shared" si="6"/>
        <v>45</v>
      </c>
      <c r="M6" s="14">
        <v>135</v>
      </c>
      <c r="N6" s="14">
        <v>75</v>
      </c>
      <c r="O6" s="14">
        <v>45</v>
      </c>
      <c r="P6" s="16">
        <f t="shared" si="7"/>
        <v>300</v>
      </c>
    </row>
    <row r="7" spans="2:16" ht="15.75" x14ac:dyDescent="0.25">
      <c r="B7" s="5">
        <v>7</v>
      </c>
      <c r="C7" s="59">
        <v>100</v>
      </c>
      <c r="D7" s="3">
        <f t="shared" si="0"/>
        <v>700</v>
      </c>
      <c r="E7" s="4">
        <f t="shared" si="1"/>
        <v>350</v>
      </c>
      <c r="F7" s="4">
        <f t="shared" si="2"/>
        <v>175</v>
      </c>
      <c r="G7" s="3">
        <v>175</v>
      </c>
      <c r="H7" s="4">
        <f t="shared" si="3"/>
        <v>175</v>
      </c>
      <c r="I7" s="72">
        <f t="shared" si="8"/>
        <v>165</v>
      </c>
      <c r="J7" s="4">
        <f t="shared" si="4"/>
        <v>157.5</v>
      </c>
      <c r="K7" s="4">
        <f t="shared" si="5"/>
        <v>87.5</v>
      </c>
      <c r="L7" s="4">
        <f t="shared" si="6"/>
        <v>52.5</v>
      </c>
      <c r="M7" s="3">
        <v>160</v>
      </c>
      <c r="N7" s="3">
        <v>90</v>
      </c>
      <c r="O7" s="3">
        <v>55</v>
      </c>
      <c r="P7" s="6">
        <f t="shared" si="7"/>
        <v>360</v>
      </c>
    </row>
    <row r="8" spans="2:16" ht="15.75" x14ac:dyDescent="0.25">
      <c r="B8" s="5">
        <v>8</v>
      </c>
      <c r="C8" s="59">
        <v>100</v>
      </c>
      <c r="D8" s="3">
        <f t="shared" si="0"/>
        <v>800</v>
      </c>
      <c r="E8" s="4">
        <f t="shared" si="1"/>
        <v>400</v>
      </c>
      <c r="F8" s="4">
        <f t="shared" si="2"/>
        <v>200</v>
      </c>
      <c r="G8" s="3">
        <v>200</v>
      </c>
      <c r="H8" s="4">
        <f t="shared" si="3"/>
        <v>200</v>
      </c>
      <c r="I8" s="72">
        <f t="shared" si="8"/>
        <v>200</v>
      </c>
      <c r="J8" s="4">
        <f t="shared" si="4"/>
        <v>180</v>
      </c>
      <c r="K8" s="4">
        <f t="shared" si="5"/>
        <v>100</v>
      </c>
      <c r="L8" s="4">
        <f t="shared" si="6"/>
        <v>60</v>
      </c>
      <c r="M8" s="3">
        <v>180</v>
      </c>
      <c r="N8" s="3">
        <v>100</v>
      </c>
      <c r="O8" s="3">
        <v>60</v>
      </c>
      <c r="P8" s="6">
        <f t="shared" si="7"/>
        <v>400</v>
      </c>
    </row>
    <row r="9" spans="2:16" ht="15.75" x14ac:dyDescent="0.25">
      <c r="B9" s="5">
        <v>9</v>
      </c>
      <c r="C9" s="59">
        <v>100</v>
      </c>
      <c r="D9" s="3">
        <f t="shared" si="0"/>
        <v>900</v>
      </c>
      <c r="E9" s="4">
        <f t="shared" si="1"/>
        <v>450</v>
      </c>
      <c r="F9" s="4">
        <f t="shared" si="2"/>
        <v>225</v>
      </c>
      <c r="G9" s="3">
        <v>225</v>
      </c>
      <c r="H9" s="4">
        <f t="shared" si="3"/>
        <v>225</v>
      </c>
      <c r="I9" s="72">
        <f t="shared" si="8"/>
        <v>215</v>
      </c>
      <c r="J9" s="4">
        <f t="shared" si="4"/>
        <v>202.5</v>
      </c>
      <c r="K9" s="4">
        <f t="shared" si="5"/>
        <v>112.5</v>
      </c>
      <c r="L9" s="4">
        <f t="shared" si="6"/>
        <v>67.5</v>
      </c>
      <c r="M9" s="3">
        <v>205</v>
      </c>
      <c r="N9" s="3">
        <v>115</v>
      </c>
      <c r="O9" s="3">
        <v>70</v>
      </c>
      <c r="P9" s="6">
        <f t="shared" si="7"/>
        <v>460</v>
      </c>
    </row>
    <row r="10" spans="2:16" ht="15.75" x14ac:dyDescent="0.25">
      <c r="B10" s="5">
        <v>10</v>
      </c>
      <c r="C10" s="59">
        <v>100</v>
      </c>
      <c r="D10" s="3">
        <f t="shared" si="0"/>
        <v>1000</v>
      </c>
      <c r="E10" s="4">
        <f t="shared" si="1"/>
        <v>500</v>
      </c>
      <c r="F10" s="4">
        <f t="shared" si="2"/>
        <v>250</v>
      </c>
      <c r="G10" s="3">
        <v>250</v>
      </c>
      <c r="H10" s="4">
        <f t="shared" si="3"/>
        <v>250</v>
      </c>
      <c r="I10" s="72">
        <f t="shared" si="8"/>
        <v>250</v>
      </c>
      <c r="J10" s="4">
        <f t="shared" si="4"/>
        <v>225</v>
      </c>
      <c r="K10" s="4">
        <f t="shared" si="5"/>
        <v>125</v>
      </c>
      <c r="L10" s="4">
        <f t="shared" si="6"/>
        <v>75</v>
      </c>
      <c r="M10" s="3">
        <v>225</v>
      </c>
      <c r="N10" s="3">
        <v>125</v>
      </c>
      <c r="O10" s="3">
        <v>75</v>
      </c>
      <c r="P10" s="6">
        <f t="shared" si="7"/>
        <v>500</v>
      </c>
    </row>
    <row r="11" spans="2:16" ht="15.75" x14ac:dyDescent="0.25">
      <c r="B11" s="5">
        <v>11</v>
      </c>
      <c r="C11" s="59">
        <v>100</v>
      </c>
      <c r="D11" s="3">
        <f t="shared" si="0"/>
        <v>1100</v>
      </c>
      <c r="E11" s="4">
        <f t="shared" si="1"/>
        <v>550</v>
      </c>
      <c r="F11" s="4">
        <f t="shared" si="2"/>
        <v>275</v>
      </c>
      <c r="G11" s="3">
        <v>275</v>
      </c>
      <c r="H11" s="4">
        <f t="shared" si="3"/>
        <v>275</v>
      </c>
      <c r="I11" s="72">
        <f t="shared" si="8"/>
        <v>265</v>
      </c>
      <c r="J11" s="4">
        <f t="shared" si="4"/>
        <v>247.5</v>
      </c>
      <c r="K11" s="4">
        <f t="shared" si="5"/>
        <v>137.5</v>
      </c>
      <c r="L11" s="4">
        <f t="shared" si="6"/>
        <v>82.5</v>
      </c>
      <c r="M11" s="3">
        <v>250</v>
      </c>
      <c r="N11" s="3">
        <v>140</v>
      </c>
      <c r="O11" s="3">
        <v>85</v>
      </c>
      <c r="P11" s="6">
        <f t="shared" si="7"/>
        <v>560</v>
      </c>
    </row>
    <row r="12" spans="2:16" ht="15.75" x14ac:dyDescent="0.25">
      <c r="B12" s="5">
        <v>12</v>
      </c>
      <c r="C12" s="59">
        <v>100</v>
      </c>
      <c r="D12" s="3">
        <f t="shared" si="0"/>
        <v>1200</v>
      </c>
      <c r="E12" s="4">
        <f t="shared" si="1"/>
        <v>600</v>
      </c>
      <c r="F12" s="4">
        <f t="shared" si="2"/>
        <v>300</v>
      </c>
      <c r="G12" s="3">
        <v>300</v>
      </c>
      <c r="H12" s="4">
        <f t="shared" si="3"/>
        <v>300</v>
      </c>
      <c r="I12" s="72">
        <f t="shared" si="8"/>
        <v>300</v>
      </c>
      <c r="J12" s="4">
        <f t="shared" si="4"/>
        <v>270</v>
      </c>
      <c r="K12" s="4">
        <f t="shared" si="5"/>
        <v>150</v>
      </c>
      <c r="L12" s="4">
        <f t="shared" si="6"/>
        <v>90</v>
      </c>
      <c r="M12" s="3">
        <v>270</v>
      </c>
      <c r="N12" s="3">
        <v>150</v>
      </c>
      <c r="O12" s="3">
        <v>90</v>
      </c>
      <c r="P12" s="6">
        <f t="shared" si="7"/>
        <v>600</v>
      </c>
    </row>
    <row r="13" spans="2:16" ht="15.75" x14ac:dyDescent="0.25">
      <c r="B13" s="5">
        <v>13</v>
      </c>
      <c r="C13" s="59">
        <v>100</v>
      </c>
      <c r="D13" s="3">
        <f t="shared" si="0"/>
        <v>1300</v>
      </c>
      <c r="E13" s="4">
        <f t="shared" si="1"/>
        <v>650</v>
      </c>
      <c r="F13" s="4">
        <f t="shared" si="2"/>
        <v>325</v>
      </c>
      <c r="G13" s="3">
        <v>325</v>
      </c>
      <c r="H13" s="4">
        <f t="shared" si="3"/>
        <v>325</v>
      </c>
      <c r="I13" s="72">
        <f t="shared" si="8"/>
        <v>315</v>
      </c>
      <c r="J13" s="4">
        <f t="shared" si="4"/>
        <v>292.5</v>
      </c>
      <c r="K13" s="4">
        <f t="shared" si="5"/>
        <v>162.5</v>
      </c>
      <c r="L13" s="4">
        <f t="shared" si="6"/>
        <v>97.5</v>
      </c>
      <c r="M13" s="3">
        <v>295</v>
      </c>
      <c r="N13" s="3">
        <v>165</v>
      </c>
      <c r="O13" s="3">
        <v>100</v>
      </c>
      <c r="P13" s="6">
        <f t="shared" si="7"/>
        <v>660</v>
      </c>
    </row>
    <row r="14" spans="2:16" ht="15.75" x14ac:dyDescent="0.25">
      <c r="B14" s="5">
        <v>14</v>
      </c>
      <c r="C14" s="59">
        <v>100</v>
      </c>
      <c r="D14" s="3">
        <f t="shared" si="0"/>
        <v>1400</v>
      </c>
      <c r="E14" s="4">
        <f t="shared" si="1"/>
        <v>700</v>
      </c>
      <c r="F14" s="4">
        <f t="shared" si="2"/>
        <v>350</v>
      </c>
      <c r="G14" s="3">
        <v>350</v>
      </c>
      <c r="H14" s="4">
        <f t="shared" si="3"/>
        <v>350</v>
      </c>
      <c r="I14" s="72">
        <f t="shared" si="8"/>
        <v>350</v>
      </c>
      <c r="J14" s="4">
        <f t="shared" si="4"/>
        <v>315</v>
      </c>
      <c r="K14" s="4">
        <f t="shared" si="5"/>
        <v>175</v>
      </c>
      <c r="L14" s="4">
        <f t="shared" si="6"/>
        <v>105</v>
      </c>
      <c r="M14" s="3">
        <v>315</v>
      </c>
      <c r="N14" s="3">
        <v>175</v>
      </c>
      <c r="O14" s="3">
        <v>105</v>
      </c>
      <c r="P14" s="6">
        <f t="shared" si="7"/>
        <v>700</v>
      </c>
    </row>
    <row r="15" spans="2:16" ht="15.75" x14ac:dyDescent="0.25">
      <c r="B15" s="5">
        <v>15</v>
      </c>
      <c r="C15" s="59">
        <v>100</v>
      </c>
      <c r="D15" s="3">
        <f t="shared" si="0"/>
        <v>1500</v>
      </c>
      <c r="E15" s="4">
        <f t="shared" si="1"/>
        <v>750</v>
      </c>
      <c r="F15" s="4">
        <f t="shared" si="2"/>
        <v>375</v>
      </c>
      <c r="G15" s="3">
        <v>375</v>
      </c>
      <c r="H15" s="4">
        <f t="shared" si="3"/>
        <v>375</v>
      </c>
      <c r="I15" s="72">
        <f t="shared" si="8"/>
        <v>365</v>
      </c>
      <c r="J15" s="4">
        <f t="shared" si="4"/>
        <v>337.5</v>
      </c>
      <c r="K15" s="4">
        <f t="shared" si="5"/>
        <v>187.5</v>
      </c>
      <c r="L15" s="4">
        <f t="shared" si="6"/>
        <v>112.5</v>
      </c>
      <c r="M15" s="3">
        <v>340</v>
      </c>
      <c r="N15" s="3">
        <v>190</v>
      </c>
      <c r="O15" s="3">
        <v>115</v>
      </c>
      <c r="P15" s="6">
        <f t="shared" si="7"/>
        <v>760</v>
      </c>
    </row>
    <row r="16" spans="2:16" ht="15.75" x14ac:dyDescent="0.25">
      <c r="B16" s="5">
        <v>16</v>
      </c>
      <c r="C16" s="59">
        <v>100</v>
      </c>
      <c r="D16" s="3">
        <f t="shared" si="0"/>
        <v>1600</v>
      </c>
      <c r="E16" s="4">
        <f t="shared" si="1"/>
        <v>800</v>
      </c>
      <c r="F16" s="4">
        <f t="shared" si="2"/>
        <v>400</v>
      </c>
      <c r="G16" s="3">
        <v>400</v>
      </c>
      <c r="H16" s="4">
        <f t="shared" si="3"/>
        <v>400</v>
      </c>
      <c r="I16" s="72">
        <f t="shared" si="8"/>
        <v>400</v>
      </c>
      <c r="J16" s="4">
        <f t="shared" si="4"/>
        <v>360</v>
      </c>
      <c r="K16" s="4">
        <f t="shared" si="5"/>
        <v>200</v>
      </c>
      <c r="L16" s="4">
        <f t="shared" si="6"/>
        <v>120</v>
      </c>
      <c r="M16" s="3">
        <v>360</v>
      </c>
      <c r="N16" s="3">
        <v>200</v>
      </c>
      <c r="O16" s="3">
        <v>120</v>
      </c>
      <c r="P16" s="6">
        <f t="shared" si="7"/>
        <v>800</v>
      </c>
    </row>
    <row r="17" spans="2:16" ht="15.75" x14ac:dyDescent="0.25">
      <c r="B17" s="5">
        <v>17</v>
      </c>
      <c r="C17" s="59">
        <v>100</v>
      </c>
      <c r="D17" s="3">
        <f t="shared" si="0"/>
        <v>1700</v>
      </c>
      <c r="E17" s="4">
        <f t="shared" si="1"/>
        <v>850</v>
      </c>
      <c r="F17" s="4">
        <f t="shared" si="2"/>
        <v>425</v>
      </c>
      <c r="G17" s="3">
        <v>425</v>
      </c>
      <c r="H17" s="4">
        <f t="shared" si="3"/>
        <v>425</v>
      </c>
      <c r="I17" s="72">
        <f t="shared" si="8"/>
        <v>415</v>
      </c>
      <c r="J17" s="4">
        <f t="shared" si="4"/>
        <v>382.5</v>
      </c>
      <c r="K17" s="4">
        <f t="shared" si="5"/>
        <v>212.5</v>
      </c>
      <c r="L17" s="4">
        <f t="shared" si="6"/>
        <v>127.5</v>
      </c>
      <c r="M17" s="3">
        <v>385</v>
      </c>
      <c r="N17" s="3">
        <v>215</v>
      </c>
      <c r="O17" s="3">
        <v>130</v>
      </c>
      <c r="P17" s="6">
        <f t="shared" si="7"/>
        <v>860</v>
      </c>
    </row>
    <row r="18" spans="2:16" ht="15.75" x14ac:dyDescent="0.25">
      <c r="B18" s="5">
        <v>18</v>
      </c>
      <c r="C18" s="59">
        <v>100</v>
      </c>
      <c r="D18" s="3">
        <f t="shared" si="0"/>
        <v>1800</v>
      </c>
      <c r="E18" s="4">
        <f t="shared" si="1"/>
        <v>900</v>
      </c>
      <c r="F18" s="4">
        <f t="shared" si="2"/>
        <v>450</v>
      </c>
      <c r="G18" s="3">
        <v>450</v>
      </c>
      <c r="H18" s="4">
        <f t="shared" si="3"/>
        <v>450</v>
      </c>
      <c r="I18" s="72">
        <f t="shared" si="8"/>
        <v>450</v>
      </c>
      <c r="J18" s="4">
        <f t="shared" si="4"/>
        <v>405</v>
      </c>
      <c r="K18" s="4">
        <f t="shared" si="5"/>
        <v>225</v>
      </c>
      <c r="L18" s="4">
        <f t="shared" si="6"/>
        <v>135</v>
      </c>
      <c r="M18" s="3">
        <v>405</v>
      </c>
      <c r="N18" s="3">
        <v>225</v>
      </c>
      <c r="O18" s="3">
        <v>135</v>
      </c>
      <c r="P18" s="6">
        <f t="shared" si="7"/>
        <v>900</v>
      </c>
    </row>
    <row r="19" spans="2:16" ht="15.75" x14ac:dyDescent="0.25">
      <c r="B19" s="5">
        <v>19</v>
      </c>
      <c r="C19" s="59">
        <v>100</v>
      </c>
      <c r="D19" s="3">
        <f t="shared" si="0"/>
        <v>1900</v>
      </c>
      <c r="E19" s="4">
        <f t="shared" si="1"/>
        <v>950</v>
      </c>
      <c r="F19" s="4">
        <f t="shared" si="2"/>
        <v>475</v>
      </c>
      <c r="G19" s="3">
        <v>475</v>
      </c>
      <c r="H19" s="4">
        <f t="shared" si="3"/>
        <v>475</v>
      </c>
      <c r="I19" s="72">
        <f t="shared" si="8"/>
        <v>465</v>
      </c>
      <c r="J19" s="4">
        <f t="shared" si="4"/>
        <v>427.5</v>
      </c>
      <c r="K19" s="4">
        <f t="shared" si="5"/>
        <v>237.5</v>
      </c>
      <c r="L19" s="4">
        <f t="shared" si="6"/>
        <v>142.5</v>
      </c>
      <c r="M19" s="3">
        <v>430</v>
      </c>
      <c r="N19" s="3">
        <v>240</v>
      </c>
      <c r="O19" s="3">
        <v>145</v>
      </c>
      <c r="P19" s="6">
        <f t="shared" si="7"/>
        <v>960</v>
      </c>
    </row>
    <row r="20" spans="2:16" ht="15.75" x14ac:dyDescent="0.25">
      <c r="B20" s="5">
        <v>20</v>
      </c>
      <c r="C20" s="59">
        <v>100</v>
      </c>
      <c r="D20" s="3">
        <f t="shared" si="0"/>
        <v>2000</v>
      </c>
      <c r="E20" s="4">
        <f t="shared" si="1"/>
        <v>1000</v>
      </c>
      <c r="F20" s="4">
        <f t="shared" si="2"/>
        <v>500</v>
      </c>
      <c r="G20" s="3">
        <v>500</v>
      </c>
      <c r="H20" s="4">
        <f t="shared" si="3"/>
        <v>500</v>
      </c>
      <c r="I20" s="72">
        <f t="shared" si="8"/>
        <v>500</v>
      </c>
      <c r="J20" s="4">
        <f t="shared" si="4"/>
        <v>450</v>
      </c>
      <c r="K20" s="4">
        <f t="shared" si="5"/>
        <v>250</v>
      </c>
      <c r="L20" s="4">
        <f t="shared" si="6"/>
        <v>150</v>
      </c>
      <c r="M20" s="3">
        <v>450</v>
      </c>
      <c r="N20" s="3">
        <v>250</v>
      </c>
      <c r="O20" s="3">
        <v>150</v>
      </c>
      <c r="P20" s="6">
        <f t="shared" si="7"/>
        <v>1000</v>
      </c>
    </row>
    <row r="21" spans="2:16" ht="15.75" x14ac:dyDescent="0.25">
      <c r="B21" s="5">
        <v>21</v>
      </c>
      <c r="C21" s="59">
        <v>100</v>
      </c>
      <c r="D21" s="3">
        <f t="shared" si="0"/>
        <v>2100</v>
      </c>
      <c r="E21" s="4">
        <f t="shared" si="1"/>
        <v>1050</v>
      </c>
      <c r="F21" s="4">
        <f t="shared" si="2"/>
        <v>525</v>
      </c>
      <c r="G21" s="3">
        <v>525</v>
      </c>
      <c r="H21" s="4">
        <f t="shared" si="3"/>
        <v>525</v>
      </c>
      <c r="I21" s="72">
        <f t="shared" si="8"/>
        <v>515</v>
      </c>
      <c r="J21" s="4">
        <f t="shared" si="4"/>
        <v>472.5</v>
      </c>
      <c r="K21" s="4">
        <f t="shared" si="5"/>
        <v>262.5</v>
      </c>
      <c r="L21" s="4">
        <f t="shared" si="6"/>
        <v>157.5</v>
      </c>
      <c r="M21" s="3">
        <v>475</v>
      </c>
      <c r="N21" s="3">
        <v>265</v>
      </c>
      <c r="O21" s="3">
        <v>160</v>
      </c>
      <c r="P21" s="6">
        <f t="shared" si="7"/>
        <v>1060</v>
      </c>
    </row>
    <row r="22" spans="2:16" ht="15.75" x14ac:dyDescent="0.25">
      <c r="B22" s="5">
        <v>22</v>
      </c>
      <c r="C22" s="59">
        <v>100</v>
      </c>
      <c r="D22" s="3">
        <f t="shared" si="0"/>
        <v>2200</v>
      </c>
      <c r="E22" s="4">
        <f t="shared" si="1"/>
        <v>1100</v>
      </c>
      <c r="F22" s="4">
        <f t="shared" si="2"/>
        <v>550</v>
      </c>
      <c r="G22" s="3">
        <v>550</v>
      </c>
      <c r="H22" s="4">
        <f t="shared" si="3"/>
        <v>550</v>
      </c>
      <c r="I22" s="72">
        <f t="shared" si="8"/>
        <v>550</v>
      </c>
      <c r="J22" s="4">
        <f t="shared" si="4"/>
        <v>495</v>
      </c>
      <c r="K22" s="4">
        <f t="shared" si="5"/>
        <v>275</v>
      </c>
      <c r="L22" s="4">
        <f t="shared" si="6"/>
        <v>165</v>
      </c>
      <c r="M22" s="3">
        <v>495</v>
      </c>
      <c r="N22" s="3">
        <v>275</v>
      </c>
      <c r="O22" s="3">
        <v>165</v>
      </c>
      <c r="P22" s="6">
        <f t="shared" si="7"/>
        <v>1100</v>
      </c>
    </row>
    <row r="23" spans="2:16" ht="15.75" x14ac:dyDescent="0.25">
      <c r="B23" s="5">
        <v>23</v>
      </c>
      <c r="C23" s="59">
        <v>100</v>
      </c>
      <c r="D23" s="3">
        <f t="shared" si="0"/>
        <v>2300</v>
      </c>
      <c r="E23" s="4">
        <f t="shared" si="1"/>
        <v>1150</v>
      </c>
      <c r="F23" s="4">
        <f t="shared" si="2"/>
        <v>575</v>
      </c>
      <c r="G23" s="3">
        <v>575</v>
      </c>
      <c r="H23" s="4">
        <f t="shared" si="3"/>
        <v>575</v>
      </c>
      <c r="I23" s="72">
        <f t="shared" si="8"/>
        <v>565</v>
      </c>
      <c r="J23" s="4">
        <f t="shared" si="4"/>
        <v>517.5</v>
      </c>
      <c r="K23" s="4">
        <f t="shared" si="5"/>
        <v>287.5</v>
      </c>
      <c r="L23" s="4">
        <f t="shared" si="6"/>
        <v>172.5</v>
      </c>
      <c r="M23" s="3">
        <v>520</v>
      </c>
      <c r="N23" s="3">
        <v>290</v>
      </c>
      <c r="O23" s="3">
        <v>175</v>
      </c>
      <c r="P23" s="6">
        <f t="shared" si="7"/>
        <v>1160</v>
      </c>
    </row>
    <row r="24" spans="2:16" ht="15.75" x14ac:dyDescent="0.25">
      <c r="B24" s="5">
        <v>24</v>
      </c>
      <c r="C24" s="59">
        <v>100</v>
      </c>
      <c r="D24" s="3">
        <f t="shared" si="0"/>
        <v>2400</v>
      </c>
      <c r="E24" s="4">
        <f t="shared" si="1"/>
        <v>1200</v>
      </c>
      <c r="F24" s="4">
        <f t="shared" si="2"/>
        <v>600</v>
      </c>
      <c r="G24" s="3">
        <v>600</v>
      </c>
      <c r="H24" s="4">
        <f t="shared" si="3"/>
        <v>600</v>
      </c>
      <c r="I24" s="72">
        <f t="shared" si="8"/>
        <v>600</v>
      </c>
      <c r="J24" s="4">
        <f t="shared" si="4"/>
        <v>540</v>
      </c>
      <c r="K24" s="4">
        <f t="shared" si="5"/>
        <v>300</v>
      </c>
      <c r="L24" s="4">
        <f t="shared" si="6"/>
        <v>180</v>
      </c>
      <c r="M24" s="3">
        <v>540</v>
      </c>
      <c r="N24" s="3">
        <v>300</v>
      </c>
      <c r="O24" s="3">
        <v>180</v>
      </c>
      <c r="P24" s="6">
        <f t="shared" si="7"/>
        <v>1200</v>
      </c>
    </row>
    <row r="25" spans="2:16" ht="15.75" x14ac:dyDescent="0.25">
      <c r="B25" s="5">
        <v>25</v>
      </c>
      <c r="C25" s="59">
        <v>100</v>
      </c>
      <c r="D25" s="3">
        <f t="shared" si="0"/>
        <v>2500</v>
      </c>
      <c r="E25" s="4">
        <f t="shared" si="1"/>
        <v>1250</v>
      </c>
      <c r="F25" s="4">
        <f t="shared" si="2"/>
        <v>625</v>
      </c>
      <c r="G25" s="3">
        <v>625</v>
      </c>
      <c r="H25" s="4">
        <f t="shared" si="3"/>
        <v>625</v>
      </c>
      <c r="I25" s="72">
        <f t="shared" si="8"/>
        <v>615</v>
      </c>
      <c r="J25" s="4">
        <f t="shared" si="4"/>
        <v>562.5</v>
      </c>
      <c r="K25" s="4">
        <f t="shared" si="5"/>
        <v>312.5</v>
      </c>
      <c r="L25" s="4">
        <f t="shared" si="6"/>
        <v>187.5</v>
      </c>
      <c r="M25" s="3">
        <v>565</v>
      </c>
      <c r="N25" s="3">
        <v>315</v>
      </c>
      <c r="O25" s="3">
        <v>190</v>
      </c>
      <c r="P25" s="6">
        <f t="shared" si="7"/>
        <v>1260</v>
      </c>
    </row>
    <row r="26" spans="2:16" ht="15.75" x14ac:dyDescent="0.25">
      <c r="B26" s="5">
        <v>26</v>
      </c>
      <c r="C26" s="59">
        <v>100</v>
      </c>
      <c r="D26" s="3">
        <f t="shared" si="0"/>
        <v>2600</v>
      </c>
      <c r="E26" s="4">
        <f t="shared" si="1"/>
        <v>1300</v>
      </c>
      <c r="F26" s="4">
        <f t="shared" si="2"/>
        <v>650</v>
      </c>
      <c r="G26" s="3">
        <v>650</v>
      </c>
      <c r="H26" s="4">
        <f t="shared" si="3"/>
        <v>650</v>
      </c>
      <c r="I26" s="72">
        <f t="shared" si="8"/>
        <v>650</v>
      </c>
      <c r="J26" s="4">
        <f t="shared" si="4"/>
        <v>585</v>
      </c>
      <c r="K26" s="4">
        <f t="shared" si="5"/>
        <v>325</v>
      </c>
      <c r="L26" s="4">
        <f t="shared" si="6"/>
        <v>195</v>
      </c>
      <c r="M26" s="3">
        <v>585</v>
      </c>
      <c r="N26" s="3">
        <v>325</v>
      </c>
      <c r="O26" s="3">
        <v>195</v>
      </c>
      <c r="P26" s="6">
        <f t="shared" si="7"/>
        <v>1300</v>
      </c>
    </row>
    <row r="27" spans="2:16" ht="15.75" x14ac:dyDescent="0.25">
      <c r="B27" s="5">
        <v>27</v>
      </c>
      <c r="C27" s="59">
        <v>100</v>
      </c>
      <c r="D27" s="3">
        <f t="shared" si="0"/>
        <v>2700</v>
      </c>
      <c r="E27" s="4">
        <f t="shared" si="1"/>
        <v>1350</v>
      </c>
      <c r="F27" s="4">
        <f t="shared" si="2"/>
        <v>675</v>
      </c>
      <c r="G27" s="3">
        <v>675</v>
      </c>
      <c r="H27" s="4">
        <f t="shared" si="3"/>
        <v>675</v>
      </c>
      <c r="I27" s="72">
        <f t="shared" si="8"/>
        <v>665</v>
      </c>
      <c r="J27" s="4">
        <f t="shared" si="4"/>
        <v>607.5</v>
      </c>
      <c r="K27" s="4">
        <f t="shared" si="5"/>
        <v>337.5</v>
      </c>
      <c r="L27" s="4">
        <f t="shared" si="6"/>
        <v>202.5</v>
      </c>
      <c r="M27" s="3">
        <v>610</v>
      </c>
      <c r="N27" s="3">
        <v>340</v>
      </c>
      <c r="O27" s="3">
        <v>205</v>
      </c>
      <c r="P27" s="6">
        <f t="shared" si="7"/>
        <v>1360</v>
      </c>
    </row>
    <row r="28" spans="2:16" ht="15.75" x14ac:dyDescent="0.25">
      <c r="B28" s="5">
        <v>28</v>
      </c>
      <c r="C28" s="59">
        <v>100</v>
      </c>
      <c r="D28" s="3">
        <f t="shared" si="0"/>
        <v>2800</v>
      </c>
      <c r="E28" s="4">
        <f t="shared" si="1"/>
        <v>1400</v>
      </c>
      <c r="F28" s="4">
        <f t="shared" si="2"/>
        <v>700</v>
      </c>
      <c r="G28" s="3">
        <v>700</v>
      </c>
      <c r="H28" s="4">
        <f t="shared" si="3"/>
        <v>700</v>
      </c>
      <c r="I28" s="72">
        <f t="shared" si="8"/>
        <v>700</v>
      </c>
      <c r="J28" s="4">
        <f t="shared" si="4"/>
        <v>630</v>
      </c>
      <c r="K28" s="4">
        <f t="shared" si="5"/>
        <v>350</v>
      </c>
      <c r="L28" s="4">
        <f t="shared" si="6"/>
        <v>210</v>
      </c>
      <c r="M28" s="3">
        <v>630</v>
      </c>
      <c r="N28" s="3">
        <v>350</v>
      </c>
      <c r="O28" s="3">
        <v>210</v>
      </c>
      <c r="P28" s="6">
        <f t="shared" si="7"/>
        <v>1400</v>
      </c>
    </row>
    <row r="29" spans="2:16" ht="15.75" x14ac:dyDescent="0.25">
      <c r="B29" s="5">
        <v>29</v>
      </c>
      <c r="C29" s="59">
        <v>100</v>
      </c>
      <c r="D29" s="3">
        <f t="shared" si="0"/>
        <v>2900</v>
      </c>
      <c r="E29" s="4">
        <f t="shared" si="1"/>
        <v>1450</v>
      </c>
      <c r="F29" s="4">
        <f t="shared" si="2"/>
        <v>725</v>
      </c>
      <c r="G29" s="3">
        <v>725</v>
      </c>
      <c r="H29" s="4">
        <f t="shared" si="3"/>
        <v>725</v>
      </c>
      <c r="I29" s="72">
        <f t="shared" si="8"/>
        <v>715</v>
      </c>
      <c r="J29" s="4">
        <f t="shared" si="4"/>
        <v>652.5</v>
      </c>
      <c r="K29" s="4">
        <f t="shared" si="5"/>
        <v>362.5</v>
      </c>
      <c r="L29" s="4">
        <f t="shared" si="6"/>
        <v>217.5</v>
      </c>
      <c r="M29" s="3">
        <v>655</v>
      </c>
      <c r="N29" s="3">
        <v>365</v>
      </c>
      <c r="O29" s="3">
        <v>220</v>
      </c>
      <c r="P29" s="6">
        <f t="shared" si="7"/>
        <v>1460</v>
      </c>
    </row>
    <row r="30" spans="2:16" ht="15.75" x14ac:dyDescent="0.25">
      <c r="B30" s="5">
        <v>30</v>
      </c>
      <c r="C30" s="59">
        <v>100</v>
      </c>
      <c r="D30" s="3">
        <f t="shared" si="0"/>
        <v>3000</v>
      </c>
      <c r="E30" s="4">
        <f t="shared" si="1"/>
        <v>1500</v>
      </c>
      <c r="F30" s="4">
        <f t="shared" si="2"/>
        <v>750</v>
      </c>
      <c r="G30" s="3">
        <v>750</v>
      </c>
      <c r="H30" s="4">
        <f t="shared" si="3"/>
        <v>750</v>
      </c>
      <c r="I30" s="72">
        <f t="shared" si="8"/>
        <v>750</v>
      </c>
      <c r="J30" s="4">
        <f t="shared" si="4"/>
        <v>675</v>
      </c>
      <c r="K30" s="4">
        <f t="shared" si="5"/>
        <v>375</v>
      </c>
      <c r="L30" s="4">
        <f t="shared" si="6"/>
        <v>225</v>
      </c>
      <c r="M30" s="3">
        <v>675</v>
      </c>
      <c r="N30" s="3">
        <v>375</v>
      </c>
      <c r="O30" s="3">
        <v>225</v>
      </c>
      <c r="P30" s="6">
        <f t="shared" si="7"/>
        <v>1500</v>
      </c>
    </row>
    <row r="31" spans="2:16" ht="15.75" x14ac:dyDescent="0.25">
      <c r="B31" s="5">
        <v>31</v>
      </c>
      <c r="C31" s="59">
        <v>100</v>
      </c>
      <c r="D31" s="3">
        <f t="shared" si="0"/>
        <v>3100</v>
      </c>
      <c r="E31" s="4">
        <f t="shared" si="1"/>
        <v>1550</v>
      </c>
      <c r="F31" s="4">
        <f t="shared" si="2"/>
        <v>775</v>
      </c>
      <c r="G31" s="3">
        <v>775</v>
      </c>
      <c r="H31" s="4">
        <f t="shared" si="3"/>
        <v>775</v>
      </c>
      <c r="I31" s="72">
        <f t="shared" si="8"/>
        <v>765</v>
      </c>
      <c r="J31" s="4">
        <f t="shared" si="4"/>
        <v>697.5</v>
      </c>
      <c r="K31" s="4">
        <f t="shared" si="5"/>
        <v>387.5</v>
      </c>
      <c r="L31" s="4">
        <f t="shared" si="6"/>
        <v>232.5</v>
      </c>
      <c r="M31" s="3">
        <v>700</v>
      </c>
      <c r="N31" s="3">
        <v>390</v>
      </c>
      <c r="O31" s="3">
        <v>235</v>
      </c>
      <c r="P31" s="6">
        <f t="shared" si="7"/>
        <v>1560</v>
      </c>
    </row>
    <row r="32" spans="2:16" ht="16.5" thickBot="1" x14ac:dyDescent="0.3">
      <c r="B32" s="7">
        <v>32</v>
      </c>
      <c r="C32" s="8">
        <v>100</v>
      </c>
      <c r="D32" s="9">
        <f t="shared" si="0"/>
        <v>3200</v>
      </c>
      <c r="E32" s="10">
        <f t="shared" si="1"/>
        <v>1600</v>
      </c>
      <c r="F32" s="10">
        <f t="shared" si="2"/>
        <v>800</v>
      </c>
      <c r="G32" s="9">
        <v>800</v>
      </c>
      <c r="H32" s="10">
        <f t="shared" si="3"/>
        <v>800</v>
      </c>
      <c r="I32" s="74">
        <f t="shared" si="8"/>
        <v>800</v>
      </c>
      <c r="J32" s="10">
        <f t="shared" si="4"/>
        <v>720</v>
      </c>
      <c r="K32" s="10">
        <f t="shared" si="5"/>
        <v>400</v>
      </c>
      <c r="L32" s="10">
        <f t="shared" si="6"/>
        <v>240</v>
      </c>
      <c r="M32" s="9">
        <v>720</v>
      </c>
      <c r="N32" s="9">
        <v>400</v>
      </c>
      <c r="O32" s="9">
        <v>240</v>
      </c>
      <c r="P32" s="11">
        <f t="shared" si="7"/>
        <v>1600</v>
      </c>
    </row>
    <row r="34" spans="2:16" ht="45.75" customHeight="1" x14ac:dyDescent="0.25">
      <c r="B34" s="43" t="s">
        <v>39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</sheetData>
  <sheetProtection selectLockedCells="1" selectUnlockedCells="1"/>
  <mergeCells count="14">
    <mergeCell ref="P2:P3"/>
    <mergeCell ref="B34:P34"/>
    <mergeCell ref="H2:H3"/>
    <mergeCell ref="I2:I3"/>
    <mergeCell ref="J2:J3"/>
    <mergeCell ref="K2:K3"/>
    <mergeCell ref="L2:L3"/>
    <mergeCell ref="M2:O2"/>
    <mergeCell ref="B2:B3"/>
    <mergeCell ref="C2:C3"/>
    <mergeCell ref="D2:D3"/>
    <mergeCell ref="E2:E3"/>
    <mergeCell ref="F2:F3"/>
    <mergeCell ref="G2:G3"/>
  </mergeCells>
  <pageMargins left="0.70866141732283472" right="0.70866141732283472" top="0.78740157480314965" bottom="0.78740157480314965" header="0.31496062992125984" footer="0.31496062992125984"/>
  <pageSetup paperSize="9" scale="82" orientation="landscape" horizontalDpi="0" verticalDpi="0" r:id="rId1"/>
  <headerFooter>
    <oddHeader>&amp;L&amp;"-,Tučné"&amp;18  Systém vyplácení výher, Jackpot Cup do 32 hráčů, startovné 100Kč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showGridLines="0" showRowColHeaders="0" zoomScaleNormal="100" workbookViewId="0">
      <selection activeCell="B4" sqref="B4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8.5703125" customWidth="1"/>
    <col min="7" max="7" width="14.28515625" customWidth="1"/>
    <col min="8" max="8" width="8.5703125" customWidth="1"/>
    <col min="9" max="9" width="14.28515625" customWidth="1"/>
    <col min="10" max="12" width="8.5703125" customWidth="1"/>
    <col min="13" max="15" width="8.85546875" customWidth="1"/>
    <col min="16" max="16" width="12.7109375" customWidth="1"/>
  </cols>
  <sheetData>
    <row r="1" spans="2:16" ht="15.75" thickBot="1" x14ac:dyDescent="0.3"/>
    <row r="2" spans="2:16" ht="15.75" customHeight="1" x14ac:dyDescent="0.25">
      <c r="B2" s="45" t="s">
        <v>0</v>
      </c>
      <c r="C2" s="47" t="s">
        <v>1</v>
      </c>
      <c r="D2" s="41" t="s">
        <v>8</v>
      </c>
      <c r="E2" s="49" t="s">
        <v>13</v>
      </c>
      <c r="F2" s="41" t="s">
        <v>9</v>
      </c>
      <c r="G2" s="41" t="s">
        <v>10</v>
      </c>
      <c r="H2" s="41" t="s">
        <v>12</v>
      </c>
      <c r="I2" s="41" t="s">
        <v>11</v>
      </c>
      <c r="J2" s="41" t="s">
        <v>5</v>
      </c>
      <c r="K2" s="41" t="s">
        <v>6</v>
      </c>
      <c r="L2" s="41" t="s">
        <v>7</v>
      </c>
      <c r="M2" s="51" t="s">
        <v>14</v>
      </c>
      <c r="N2" s="51"/>
      <c r="O2" s="51"/>
      <c r="P2" s="52" t="s">
        <v>15</v>
      </c>
    </row>
    <row r="3" spans="2:16" s="2" customFormat="1" ht="52.5" customHeight="1" thickBot="1" x14ac:dyDescent="0.3">
      <c r="B3" s="46"/>
      <c r="C3" s="48"/>
      <c r="D3" s="42"/>
      <c r="E3" s="50"/>
      <c r="F3" s="42"/>
      <c r="G3" s="42"/>
      <c r="H3" s="42"/>
      <c r="I3" s="42"/>
      <c r="J3" s="42"/>
      <c r="K3" s="42"/>
      <c r="L3" s="42"/>
      <c r="M3" s="17" t="s">
        <v>2</v>
      </c>
      <c r="N3" s="17" t="s">
        <v>3</v>
      </c>
      <c r="O3" s="17" t="s">
        <v>4</v>
      </c>
      <c r="P3" s="53"/>
    </row>
    <row r="4" spans="2:16" s="2" customFormat="1" ht="15.75" customHeight="1" x14ac:dyDescent="0.25">
      <c r="B4" s="27">
        <v>4</v>
      </c>
      <c r="C4" s="29">
        <v>50</v>
      </c>
      <c r="D4" s="62">
        <f t="shared" ref="D4:D32" si="0">B4*C4</f>
        <v>200</v>
      </c>
      <c r="E4" s="63">
        <f t="shared" ref="E4" si="1">D4*0.5</f>
        <v>100</v>
      </c>
      <c r="F4" s="63">
        <f t="shared" ref="F4" si="2">D4*0.25</f>
        <v>50</v>
      </c>
      <c r="G4" s="28">
        <v>50</v>
      </c>
      <c r="H4" s="63">
        <f t="shared" ref="H4:H32" si="3">D4*0.25</f>
        <v>50</v>
      </c>
      <c r="I4" s="28">
        <v>50</v>
      </c>
      <c r="J4" s="63">
        <f t="shared" ref="J4" si="4">E4*0.45</f>
        <v>45</v>
      </c>
      <c r="K4" s="63">
        <f t="shared" ref="K4" si="5">E4*0.25</f>
        <v>25</v>
      </c>
      <c r="L4" s="63">
        <f t="shared" ref="L4" si="6">E4*0.15</f>
        <v>15</v>
      </c>
      <c r="M4" s="28">
        <v>45</v>
      </c>
      <c r="N4" s="28">
        <v>25</v>
      </c>
      <c r="O4" s="28">
        <v>15</v>
      </c>
      <c r="P4" s="30">
        <v>100</v>
      </c>
    </row>
    <row r="5" spans="2:16" s="2" customFormat="1" ht="15.75" customHeight="1" x14ac:dyDescent="0.25">
      <c r="B5" s="40">
        <v>5</v>
      </c>
      <c r="C5" s="59">
        <v>50</v>
      </c>
      <c r="D5" s="14">
        <f t="shared" ref="D5" si="7">B5*C5</f>
        <v>250</v>
      </c>
      <c r="E5" s="15">
        <f t="shared" ref="E5" si="8">D5*0.5</f>
        <v>125</v>
      </c>
      <c r="F5" s="15">
        <f t="shared" ref="F5" si="9">D5*0.25</f>
        <v>62.5</v>
      </c>
      <c r="G5" s="60">
        <v>65</v>
      </c>
      <c r="H5" s="15">
        <f t="shared" ref="H5" si="10">D5*0.25</f>
        <v>62.5</v>
      </c>
      <c r="I5" s="60">
        <v>50</v>
      </c>
      <c r="J5" s="15">
        <f t="shared" ref="J5" si="11">E5*0.45</f>
        <v>56.25</v>
      </c>
      <c r="K5" s="15">
        <f t="shared" ref="K5" si="12">E5*0.25</f>
        <v>31.25</v>
      </c>
      <c r="L5" s="15">
        <f t="shared" ref="L5" si="13">E5*0.15</f>
        <v>18.75</v>
      </c>
      <c r="M5" s="60">
        <v>60</v>
      </c>
      <c r="N5" s="60">
        <v>35</v>
      </c>
      <c r="O5" s="60">
        <v>20</v>
      </c>
      <c r="P5" s="61">
        <v>135</v>
      </c>
    </row>
    <row r="6" spans="2:16" ht="15.75" x14ac:dyDescent="0.25">
      <c r="B6" s="12">
        <v>6</v>
      </c>
      <c r="C6" s="13">
        <v>50</v>
      </c>
      <c r="D6" s="14">
        <f t="shared" si="0"/>
        <v>300</v>
      </c>
      <c r="E6" s="15">
        <f t="shared" ref="E6:E32" si="14">D6*0.5</f>
        <v>150</v>
      </c>
      <c r="F6" s="15">
        <f t="shared" ref="F6:F32" si="15">D6*0.25</f>
        <v>75</v>
      </c>
      <c r="G6" s="14">
        <v>75</v>
      </c>
      <c r="H6" s="15">
        <f t="shared" si="3"/>
        <v>75</v>
      </c>
      <c r="I6" s="14">
        <f t="shared" ref="I6:I32" si="16">D6-G6-M6-N6-2*O6</f>
        <v>65</v>
      </c>
      <c r="J6" s="15">
        <f t="shared" ref="J6:J32" si="17">E6*0.45</f>
        <v>67.5</v>
      </c>
      <c r="K6" s="15">
        <f t="shared" ref="K6:K32" si="18">E6*0.25</f>
        <v>37.5</v>
      </c>
      <c r="L6" s="15">
        <f t="shared" ref="L6:L32" si="19">E6*0.15</f>
        <v>22.5</v>
      </c>
      <c r="M6" s="14">
        <v>70</v>
      </c>
      <c r="N6" s="14">
        <v>40</v>
      </c>
      <c r="O6" s="14">
        <v>25</v>
      </c>
      <c r="P6" s="16">
        <f t="shared" ref="P6:P32" si="20">M6+N6+2*O6</f>
        <v>160</v>
      </c>
    </row>
    <row r="7" spans="2:16" ht="15.75" x14ac:dyDescent="0.25">
      <c r="B7" s="5">
        <v>7</v>
      </c>
      <c r="C7" s="1">
        <v>50</v>
      </c>
      <c r="D7" s="3">
        <f t="shared" ref="D7" si="21">B7*C7</f>
        <v>350</v>
      </c>
      <c r="E7" s="4">
        <f t="shared" si="14"/>
        <v>175</v>
      </c>
      <c r="F7" s="4">
        <f t="shared" ref="F7" si="22">D7*0.25</f>
        <v>87.5</v>
      </c>
      <c r="G7" s="3">
        <v>90</v>
      </c>
      <c r="H7" s="4">
        <f t="shared" ref="H7" si="23">D7*0.25</f>
        <v>87.5</v>
      </c>
      <c r="I7" s="3">
        <f t="shared" si="16"/>
        <v>75</v>
      </c>
      <c r="J7" s="4">
        <f t="shared" ref="J7" si="24">E7*0.45</f>
        <v>78.75</v>
      </c>
      <c r="K7" s="4">
        <f t="shared" ref="K7" si="25">E7*0.25</f>
        <v>43.75</v>
      </c>
      <c r="L7" s="4">
        <f t="shared" ref="L7" si="26">E7*0.15</f>
        <v>26.25</v>
      </c>
      <c r="M7" s="3">
        <v>80</v>
      </c>
      <c r="N7" s="3">
        <v>45</v>
      </c>
      <c r="O7" s="3">
        <v>30</v>
      </c>
      <c r="P7" s="6">
        <f t="shared" si="20"/>
        <v>185</v>
      </c>
    </row>
    <row r="8" spans="2:16" ht="15.75" x14ac:dyDescent="0.25">
      <c r="B8" s="5">
        <v>8</v>
      </c>
      <c r="C8" s="1">
        <v>50</v>
      </c>
      <c r="D8" s="3">
        <f t="shared" ref="D8" si="27">B8*C8</f>
        <v>400</v>
      </c>
      <c r="E8" s="4">
        <f t="shared" si="14"/>
        <v>200</v>
      </c>
      <c r="F8" s="4">
        <f t="shared" ref="F8" si="28">D8*0.25</f>
        <v>100</v>
      </c>
      <c r="G8" s="3">
        <v>100</v>
      </c>
      <c r="H8" s="4">
        <f t="shared" ref="H8" si="29">D8*0.25</f>
        <v>100</v>
      </c>
      <c r="I8" s="3">
        <f t="shared" si="16"/>
        <v>100</v>
      </c>
      <c r="J8" s="4">
        <f t="shared" ref="J8" si="30">E8*0.45</f>
        <v>90</v>
      </c>
      <c r="K8" s="4">
        <f t="shared" ref="K8" si="31">E8*0.25</f>
        <v>50</v>
      </c>
      <c r="L8" s="4">
        <f t="shared" ref="L8" si="32">E8*0.15</f>
        <v>30</v>
      </c>
      <c r="M8" s="3">
        <v>90</v>
      </c>
      <c r="N8" s="3">
        <v>50</v>
      </c>
      <c r="O8" s="3">
        <v>30</v>
      </c>
      <c r="P8" s="6">
        <f t="shared" si="20"/>
        <v>200</v>
      </c>
    </row>
    <row r="9" spans="2:16" ht="15.75" x14ac:dyDescent="0.25">
      <c r="B9" s="5">
        <v>9</v>
      </c>
      <c r="C9" s="1">
        <v>50</v>
      </c>
      <c r="D9" s="3">
        <f t="shared" si="0"/>
        <v>450</v>
      </c>
      <c r="E9" s="4">
        <f t="shared" si="14"/>
        <v>225</v>
      </c>
      <c r="F9" s="4">
        <f t="shared" si="15"/>
        <v>112.5</v>
      </c>
      <c r="G9" s="3">
        <v>115</v>
      </c>
      <c r="H9" s="4">
        <f t="shared" si="3"/>
        <v>112.5</v>
      </c>
      <c r="I9" s="3">
        <f t="shared" si="16"/>
        <v>100</v>
      </c>
      <c r="J9" s="4">
        <f t="shared" si="17"/>
        <v>101.25</v>
      </c>
      <c r="K9" s="4">
        <f t="shared" si="18"/>
        <v>56.25</v>
      </c>
      <c r="L9" s="4">
        <f t="shared" si="19"/>
        <v>33.75</v>
      </c>
      <c r="M9" s="3">
        <v>105</v>
      </c>
      <c r="N9" s="3">
        <v>60</v>
      </c>
      <c r="O9" s="3">
        <v>35</v>
      </c>
      <c r="P9" s="6">
        <f t="shared" si="20"/>
        <v>235</v>
      </c>
    </row>
    <row r="10" spans="2:16" ht="15.75" x14ac:dyDescent="0.25">
      <c r="B10" s="5">
        <v>10</v>
      </c>
      <c r="C10" s="1">
        <v>50</v>
      </c>
      <c r="D10" s="3">
        <f t="shared" si="0"/>
        <v>500</v>
      </c>
      <c r="E10" s="4">
        <f t="shared" si="14"/>
        <v>250</v>
      </c>
      <c r="F10" s="4">
        <f t="shared" si="15"/>
        <v>125</v>
      </c>
      <c r="G10" s="3">
        <v>125</v>
      </c>
      <c r="H10" s="4">
        <f t="shared" si="3"/>
        <v>125</v>
      </c>
      <c r="I10" s="3">
        <f t="shared" si="16"/>
        <v>115</v>
      </c>
      <c r="J10" s="4">
        <f t="shared" si="17"/>
        <v>112.5</v>
      </c>
      <c r="K10" s="4">
        <f t="shared" si="18"/>
        <v>62.5</v>
      </c>
      <c r="L10" s="4">
        <f t="shared" si="19"/>
        <v>37.5</v>
      </c>
      <c r="M10" s="3">
        <v>115</v>
      </c>
      <c r="N10" s="3">
        <v>65</v>
      </c>
      <c r="O10" s="3">
        <v>40</v>
      </c>
      <c r="P10" s="6">
        <f t="shared" si="20"/>
        <v>260</v>
      </c>
    </row>
    <row r="11" spans="2:16" ht="15.75" x14ac:dyDescent="0.25">
      <c r="B11" s="5">
        <v>11</v>
      </c>
      <c r="C11" s="1">
        <v>50</v>
      </c>
      <c r="D11" s="3">
        <f t="shared" si="0"/>
        <v>550</v>
      </c>
      <c r="E11" s="4">
        <f t="shared" si="14"/>
        <v>275</v>
      </c>
      <c r="F11" s="4">
        <f t="shared" si="15"/>
        <v>137.5</v>
      </c>
      <c r="G11" s="3">
        <v>140</v>
      </c>
      <c r="H11" s="4">
        <f t="shared" si="3"/>
        <v>137.5</v>
      </c>
      <c r="I11" s="3">
        <f t="shared" si="16"/>
        <v>125</v>
      </c>
      <c r="J11" s="4">
        <f t="shared" si="17"/>
        <v>123.75</v>
      </c>
      <c r="K11" s="4">
        <f t="shared" si="18"/>
        <v>68.75</v>
      </c>
      <c r="L11" s="4">
        <f t="shared" si="19"/>
        <v>41.25</v>
      </c>
      <c r="M11" s="3">
        <v>125</v>
      </c>
      <c r="N11" s="3">
        <v>70</v>
      </c>
      <c r="O11" s="3">
        <v>45</v>
      </c>
      <c r="P11" s="6">
        <f t="shared" si="20"/>
        <v>285</v>
      </c>
    </row>
    <row r="12" spans="2:16" ht="15.75" x14ac:dyDescent="0.25">
      <c r="B12" s="5">
        <v>12</v>
      </c>
      <c r="C12" s="1">
        <v>50</v>
      </c>
      <c r="D12" s="3">
        <f t="shared" si="0"/>
        <v>600</v>
      </c>
      <c r="E12" s="4">
        <f t="shared" si="14"/>
        <v>300</v>
      </c>
      <c r="F12" s="4">
        <f t="shared" si="15"/>
        <v>150</v>
      </c>
      <c r="G12" s="3">
        <v>150</v>
      </c>
      <c r="H12" s="4">
        <f t="shared" si="3"/>
        <v>150</v>
      </c>
      <c r="I12" s="3">
        <f t="shared" si="16"/>
        <v>150</v>
      </c>
      <c r="J12" s="4">
        <f t="shared" si="17"/>
        <v>135</v>
      </c>
      <c r="K12" s="4">
        <f t="shared" si="18"/>
        <v>75</v>
      </c>
      <c r="L12" s="4">
        <f t="shared" si="19"/>
        <v>45</v>
      </c>
      <c r="M12" s="3">
        <v>135</v>
      </c>
      <c r="N12" s="3">
        <v>75</v>
      </c>
      <c r="O12" s="3">
        <v>45</v>
      </c>
      <c r="P12" s="6">
        <f t="shared" si="20"/>
        <v>300</v>
      </c>
    </row>
    <row r="13" spans="2:16" ht="15.75" x14ac:dyDescent="0.25">
      <c r="B13" s="5">
        <v>13</v>
      </c>
      <c r="C13" s="1">
        <v>50</v>
      </c>
      <c r="D13" s="3">
        <f t="shared" si="0"/>
        <v>650</v>
      </c>
      <c r="E13" s="4">
        <f t="shared" si="14"/>
        <v>325</v>
      </c>
      <c r="F13" s="4">
        <f t="shared" si="15"/>
        <v>162.5</v>
      </c>
      <c r="G13" s="3">
        <v>165</v>
      </c>
      <c r="H13" s="4">
        <f t="shared" si="3"/>
        <v>162.5</v>
      </c>
      <c r="I13" s="3">
        <f t="shared" si="16"/>
        <v>150</v>
      </c>
      <c r="J13" s="4">
        <f t="shared" si="17"/>
        <v>146.25</v>
      </c>
      <c r="K13" s="4">
        <f t="shared" si="18"/>
        <v>81.25</v>
      </c>
      <c r="L13" s="4">
        <f t="shared" si="19"/>
        <v>48.75</v>
      </c>
      <c r="M13" s="3">
        <v>150</v>
      </c>
      <c r="N13" s="3">
        <v>85</v>
      </c>
      <c r="O13" s="3">
        <v>50</v>
      </c>
      <c r="P13" s="6">
        <f t="shared" si="20"/>
        <v>335</v>
      </c>
    </row>
    <row r="14" spans="2:16" ht="15.75" x14ac:dyDescent="0.25">
      <c r="B14" s="5">
        <v>14</v>
      </c>
      <c r="C14" s="1">
        <v>50</v>
      </c>
      <c r="D14" s="3">
        <f t="shared" si="0"/>
        <v>700</v>
      </c>
      <c r="E14" s="4">
        <f t="shared" si="14"/>
        <v>350</v>
      </c>
      <c r="F14" s="4">
        <f t="shared" si="15"/>
        <v>175</v>
      </c>
      <c r="G14" s="3">
        <v>175</v>
      </c>
      <c r="H14" s="4">
        <f t="shared" si="3"/>
        <v>175</v>
      </c>
      <c r="I14" s="3">
        <f t="shared" si="16"/>
        <v>165</v>
      </c>
      <c r="J14" s="4">
        <f t="shared" si="17"/>
        <v>157.5</v>
      </c>
      <c r="K14" s="4">
        <f t="shared" si="18"/>
        <v>87.5</v>
      </c>
      <c r="L14" s="4">
        <f t="shared" si="19"/>
        <v>52.5</v>
      </c>
      <c r="M14" s="3">
        <v>160</v>
      </c>
      <c r="N14" s="3">
        <v>90</v>
      </c>
      <c r="O14" s="3">
        <v>55</v>
      </c>
      <c r="P14" s="6">
        <f t="shared" si="20"/>
        <v>360</v>
      </c>
    </row>
    <row r="15" spans="2:16" ht="15.75" x14ac:dyDescent="0.25">
      <c r="B15" s="5">
        <v>15</v>
      </c>
      <c r="C15" s="1">
        <v>50</v>
      </c>
      <c r="D15" s="3">
        <f t="shared" si="0"/>
        <v>750</v>
      </c>
      <c r="E15" s="4">
        <f t="shared" si="14"/>
        <v>375</v>
      </c>
      <c r="F15" s="4">
        <f t="shared" si="15"/>
        <v>187.5</v>
      </c>
      <c r="G15" s="3">
        <v>190</v>
      </c>
      <c r="H15" s="4">
        <f t="shared" si="3"/>
        <v>187.5</v>
      </c>
      <c r="I15" s="3">
        <f t="shared" si="16"/>
        <v>175</v>
      </c>
      <c r="J15" s="4">
        <f t="shared" si="17"/>
        <v>168.75</v>
      </c>
      <c r="K15" s="4">
        <f t="shared" si="18"/>
        <v>93.75</v>
      </c>
      <c r="L15" s="4">
        <f t="shared" si="19"/>
        <v>56.25</v>
      </c>
      <c r="M15" s="3">
        <v>170</v>
      </c>
      <c r="N15" s="3">
        <v>95</v>
      </c>
      <c r="O15" s="3">
        <v>60</v>
      </c>
      <c r="P15" s="6">
        <f t="shared" si="20"/>
        <v>385</v>
      </c>
    </row>
    <row r="16" spans="2:16" ht="15.75" x14ac:dyDescent="0.25">
      <c r="B16" s="5">
        <v>16</v>
      </c>
      <c r="C16" s="1">
        <v>50</v>
      </c>
      <c r="D16" s="3">
        <f t="shared" si="0"/>
        <v>800</v>
      </c>
      <c r="E16" s="4">
        <f t="shared" si="14"/>
        <v>400</v>
      </c>
      <c r="F16" s="4">
        <f t="shared" si="15"/>
        <v>200</v>
      </c>
      <c r="G16" s="3">
        <v>200</v>
      </c>
      <c r="H16" s="4">
        <f t="shared" si="3"/>
        <v>200</v>
      </c>
      <c r="I16" s="3">
        <f t="shared" si="16"/>
        <v>200</v>
      </c>
      <c r="J16" s="4">
        <f t="shared" si="17"/>
        <v>180</v>
      </c>
      <c r="K16" s="4">
        <f t="shared" si="18"/>
        <v>100</v>
      </c>
      <c r="L16" s="4">
        <f t="shared" si="19"/>
        <v>60</v>
      </c>
      <c r="M16" s="3">
        <v>180</v>
      </c>
      <c r="N16" s="3">
        <v>100</v>
      </c>
      <c r="O16" s="3">
        <v>60</v>
      </c>
      <c r="P16" s="6">
        <f t="shared" si="20"/>
        <v>400</v>
      </c>
    </row>
    <row r="17" spans="2:16" ht="15.75" x14ac:dyDescent="0.25">
      <c r="B17" s="5">
        <v>17</v>
      </c>
      <c r="C17" s="1">
        <v>50</v>
      </c>
      <c r="D17" s="3">
        <f t="shared" si="0"/>
        <v>850</v>
      </c>
      <c r="E17" s="4">
        <f t="shared" si="14"/>
        <v>425</v>
      </c>
      <c r="F17" s="4">
        <f t="shared" si="15"/>
        <v>212.5</v>
      </c>
      <c r="G17" s="3">
        <v>215</v>
      </c>
      <c r="H17" s="4">
        <f t="shared" si="3"/>
        <v>212.5</v>
      </c>
      <c r="I17" s="3">
        <f t="shared" si="16"/>
        <v>200</v>
      </c>
      <c r="J17" s="4">
        <f t="shared" si="17"/>
        <v>191.25</v>
      </c>
      <c r="K17" s="4">
        <f t="shared" si="18"/>
        <v>106.25</v>
      </c>
      <c r="L17" s="4">
        <f t="shared" si="19"/>
        <v>63.75</v>
      </c>
      <c r="M17" s="3">
        <v>195</v>
      </c>
      <c r="N17" s="3">
        <v>110</v>
      </c>
      <c r="O17" s="3">
        <v>65</v>
      </c>
      <c r="P17" s="6">
        <f t="shared" si="20"/>
        <v>435</v>
      </c>
    </row>
    <row r="18" spans="2:16" ht="15.75" x14ac:dyDescent="0.25">
      <c r="B18" s="5">
        <v>18</v>
      </c>
      <c r="C18" s="1">
        <v>50</v>
      </c>
      <c r="D18" s="3">
        <f t="shared" si="0"/>
        <v>900</v>
      </c>
      <c r="E18" s="4">
        <f t="shared" si="14"/>
        <v>450</v>
      </c>
      <c r="F18" s="4">
        <f t="shared" si="15"/>
        <v>225</v>
      </c>
      <c r="G18" s="3">
        <v>225</v>
      </c>
      <c r="H18" s="4">
        <f t="shared" si="3"/>
        <v>225</v>
      </c>
      <c r="I18" s="3">
        <f t="shared" si="16"/>
        <v>225</v>
      </c>
      <c r="J18" s="4">
        <f t="shared" si="17"/>
        <v>202.5</v>
      </c>
      <c r="K18" s="4">
        <f t="shared" si="18"/>
        <v>112.5</v>
      </c>
      <c r="L18" s="4">
        <f t="shared" si="19"/>
        <v>67.5</v>
      </c>
      <c r="M18" s="3">
        <v>200</v>
      </c>
      <c r="N18" s="3">
        <v>110</v>
      </c>
      <c r="O18" s="3">
        <v>70</v>
      </c>
      <c r="P18" s="6">
        <f t="shared" si="20"/>
        <v>450</v>
      </c>
    </row>
    <row r="19" spans="2:16" ht="15.75" x14ac:dyDescent="0.25">
      <c r="B19" s="5">
        <v>19</v>
      </c>
      <c r="C19" s="1">
        <v>50</v>
      </c>
      <c r="D19" s="3">
        <f t="shared" si="0"/>
        <v>950</v>
      </c>
      <c r="E19" s="4">
        <f t="shared" si="14"/>
        <v>475</v>
      </c>
      <c r="F19" s="4">
        <f t="shared" si="15"/>
        <v>237.5</v>
      </c>
      <c r="G19" s="3">
        <v>240</v>
      </c>
      <c r="H19" s="4">
        <f t="shared" si="3"/>
        <v>237.5</v>
      </c>
      <c r="I19" s="3">
        <f t="shared" si="16"/>
        <v>235</v>
      </c>
      <c r="J19" s="4">
        <f t="shared" si="17"/>
        <v>213.75</v>
      </c>
      <c r="K19" s="4">
        <f t="shared" si="18"/>
        <v>118.75</v>
      </c>
      <c r="L19" s="4">
        <f t="shared" si="19"/>
        <v>71.25</v>
      </c>
      <c r="M19" s="3">
        <v>210</v>
      </c>
      <c r="N19" s="3">
        <v>115</v>
      </c>
      <c r="O19" s="3">
        <v>75</v>
      </c>
      <c r="P19" s="6">
        <f t="shared" si="20"/>
        <v>475</v>
      </c>
    </row>
    <row r="20" spans="2:16" ht="15.75" x14ac:dyDescent="0.25">
      <c r="B20" s="5">
        <v>20</v>
      </c>
      <c r="C20" s="1">
        <v>50</v>
      </c>
      <c r="D20" s="3">
        <f t="shared" si="0"/>
        <v>1000</v>
      </c>
      <c r="E20" s="4">
        <f t="shared" si="14"/>
        <v>500</v>
      </c>
      <c r="F20" s="4">
        <f t="shared" si="15"/>
        <v>250</v>
      </c>
      <c r="G20" s="3">
        <v>250</v>
      </c>
      <c r="H20" s="4">
        <f t="shared" si="3"/>
        <v>250</v>
      </c>
      <c r="I20" s="3">
        <f t="shared" si="16"/>
        <v>250</v>
      </c>
      <c r="J20" s="4">
        <f t="shared" si="17"/>
        <v>225</v>
      </c>
      <c r="K20" s="4">
        <f t="shared" si="18"/>
        <v>125</v>
      </c>
      <c r="L20" s="4">
        <f t="shared" si="19"/>
        <v>75</v>
      </c>
      <c r="M20" s="3">
        <v>225</v>
      </c>
      <c r="N20" s="3">
        <v>125</v>
      </c>
      <c r="O20" s="3">
        <v>75</v>
      </c>
      <c r="P20" s="6">
        <f t="shared" si="20"/>
        <v>500</v>
      </c>
    </row>
    <row r="21" spans="2:16" ht="15.75" x14ac:dyDescent="0.25">
      <c r="B21" s="5">
        <v>21</v>
      </c>
      <c r="C21" s="1">
        <v>50</v>
      </c>
      <c r="D21" s="3">
        <f t="shared" si="0"/>
        <v>1050</v>
      </c>
      <c r="E21" s="4">
        <f t="shared" si="14"/>
        <v>525</v>
      </c>
      <c r="F21" s="4">
        <f t="shared" si="15"/>
        <v>262.5</v>
      </c>
      <c r="G21" s="3">
        <v>265</v>
      </c>
      <c r="H21" s="4">
        <f t="shared" si="3"/>
        <v>262.5</v>
      </c>
      <c r="I21" s="3">
        <f t="shared" si="16"/>
        <v>250</v>
      </c>
      <c r="J21" s="4">
        <f t="shared" si="17"/>
        <v>236.25</v>
      </c>
      <c r="K21" s="4">
        <f t="shared" si="18"/>
        <v>131.25</v>
      </c>
      <c r="L21" s="4">
        <f t="shared" si="19"/>
        <v>78.75</v>
      </c>
      <c r="M21" s="3">
        <v>240</v>
      </c>
      <c r="N21" s="3">
        <v>135</v>
      </c>
      <c r="O21" s="3">
        <v>80</v>
      </c>
      <c r="P21" s="6">
        <f t="shared" si="20"/>
        <v>535</v>
      </c>
    </row>
    <row r="22" spans="2:16" ht="15.75" x14ac:dyDescent="0.25">
      <c r="B22" s="5">
        <v>22</v>
      </c>
      <c r="C22" s="1">
        <v>50</v>
      </c>
      <c r="D22" s="3">
        <f t="shared" si="0"/>
        <v>1100</v>
      </c>
      <c r="E22" s="4">
        <f t="shared" si="14"/>
        <v>550</v>
      </c>
      <c r="F22" s="4">
        <f t="shared" si="15"/>
        <v>275</v>
      </c>
      <c r="G22" s="3">
        <v>275</v>
      </c>
      <c r="H22" s="4">
        <f t="shared" si="3"/>
        <v>275</v>
      </c>
      <c r="I22" s="3">
        <f t="shared" si="16"/>
        <v>265</v>
      </c>
      <c r="J22" s="4">
        <f t="shared" si="17"/>
        <v>247.5</v>
      </c>
      <c r="K22" s="4">
        <f t="shared" si="18"/>
        <v>137.5</v>
      </c>
      <c r="L22" s="4">
        <f t="shared" si="19"/>
        <v>82.5</v>
      </c>
      <c r="M22" s="3">
        <v>250</v>
      </c>
      <c r="N22" s="3">
        <v>140</v>
      </c>
      <c r="O22" s="3">
        <v>85</v>
      </c>
      <c r="P22" s="6">
        <f t="shared" si="20"/>
        <v>560</v>
      </c>
    </row>
    <row r="23" spans="2:16" ht="15.75" x14ac:dyDescent="0.25">
      <c r="B23" s="5">
        <v>23</v>
      </c>
      <c r="C23" s="1">
        <v>50</v>
      </c>
      <c r="D23" s="3">
        <f t="shared" si="0"/>
        <v>1150</v>
      </c>
      <c r="E23" s="4">
        <f t="shared" si="14"/>
        <v>575</v>
      </c>
      <c r="F23" s="4">
        <f t="shared" si="15"/>
        <v>287.5</v>
      </c>
      <c r="G23" s="3">
        <v>290</v>
      </c>
      <c r="H23" s="4">
        <f t="shared" si="3"/>
        <v>287.5</v>
      </c>
      <c r="I23" s="3">
        <f t="shared" si="16"/>
        <v>275</v>
      </c>
      <c r="J23" s="4">
        <f t="shared" si="17"/>
        <v>258.75</v>
      </c>
      <c r="K23" s="4">
        <f t="shared" si="18"/>
        <v>143.75</v>
      </c>
      <c r="L23" s="4">
        <f t="shared" si="19"/>
        <v>86.25</v>
      </c>
      <c r="M23" s="3">
        <v>260</v>
      </c>
      <c r="N23" s="3">
        <v>145</v>
      </c>
      <c r="O23" s="3">
        <v>90</v>
      </c>
      <c r="P23" s="6">
        <f t="shared" si="20"/>
        <v>585</v>
      </c>
    </row>
    <row r="24" spans="2:16" ht="15.75" x14ac:dyDescent="0.25">
      <c r="B24" s="5">
        <v>24</v>
      </c>
      <c r="C24" s="1">
        <v>50</v>
      </c>
      <c r="D24" s="3">
        <f t="shared" si="0"/>
        <v>1200</v>
      </c>
      <c r="E24" s="4">
        <f t="shared" si="14"/>
        <v>600</v>
      </c>
      <c r="F24" s="4">
        <f t="shared" si="15"/>
        <v>300</v>
      </c>
      <c r="G24" s="3">
        <v>300</v>
      </c>
      <c r="H24" s="4">
        <f t="shared" si="3"/>
        <v>300</v>
      </c>
      <c r="I24" s="3">
        <f t="shared" si="16"/>
        <v>300</v>
      </c>
      <c r="J24" s="4">
        <f t="shared" si="17"/>
        <v>270</v>
      </c>
      <c r="K24" s="4">
        <f t="shared" si="18"/>
        <v>150</v>
      </c>
      <c r="L24" s="4">
        <f t="shared" si="19"/>
        <v>90</v>
      </c>
      <c r="M24" s="3">
        <v>270</v>
      </c>
      <c r="N24" s="3">
        <v>150</v>
      </c>
      <c r="O24" s="3">
        <v>90</v>
      </c>
      <c r="P24" s="6">
        <f t="shared" si="20"/>
        <v>600</v>
      </c>
    </row>
    <row r="25" spans="2:16" ht="15.75" x14ac:dyDescent="0.25">
      <c r="B25" s="5">
        <v>25</v>
      </c>
      <c r="C25" s="1">
        <v>50</v>
      </c>
      <c r="D25" s="3">
        <f t="shared" si="0"/>
        <v>1250</v>
      </c>
      <c r="E25" s="4">
        <f t="shared" si="14"/>
        <v>625</v>
      </c>
      <c r="F25" s="4">
        <f t="shared" si="15"/>
        <v>312.5</v>
      </c>
      <c r="G25" s="3">
        <v>315</v>
      </c>
      <c r="H25" s="4">
        <f t="shared" si="3"/>
        <v>312.5</v>
      </c>
      <c r="I25" s="3">
        <f t="shared" si="16"/>
        <v>300</v>
      </c>
      <c r="J25" s="4">
        <f t="shared" si="17"/>
        <v>281.25</v>
      </c>
      <c r="K25" s="4">
        <f t="shared" si="18"/>
        <v>156.25</v>
      </c>
      <c r="L25" s="4">
        <f t="shared" si="19"/>
        <v>93.75</v>
      </c>
      <c r="M25" s="3">
        <v>285</v>
      </c>
      <c r="N25" s="3">
        <v>160</v>
      </c>
      <c r="O25" s="3">
        <v>95</v>
      </c>
      <c r="P25" s="6">
        <f t="shared" si="20"/>
        <v>635</v>
      </c>
    </row>
    <row r="26" spans="2:16" ht="15.75" x14ac:dyDescent="0.25">
      <c r="B26" s="5">
        <v>26</v>
      </c>
      <c r="C26" s="1">
        <v>50</v>
      </c>
      <c r="D26" s="3">
        <f t="shared" si="0"/>
        <v>1300</v>
      </c>
      <c r="E26" s="4">
        <f t="shared" si="14"/>
        <v>650</v>
      </c>
      <c r="F26" s="4">
        <f t="shared" si="15"/>
        <v>325</v>
      </c>
      <c r="G26" s="3">
        <v>325</v>
      </c>
      <c r="H26" s="4">
        <f t="shared" si="3"/>
        <v>325</v>
      </c>
      <c r="I26" s="3">
        <f t="shared" si="16"/>
        <v>315</v>
      </c>
      <c r="J26" s="4">
        <f t="shared" si="17"/>
        <v>292.5</v>
      </c>
      <c r="K26" s="4">
        <f t="shared" si="18"/>
        <v>162.5</v>
      </c>
      <c r="L26" s="4">
        <f t="shared" si="19"/>
        <v>97.5</v>
      </c>
      <c r="M26" s="3">
        <v>295</v>
      </c>
      <c r="N26" s="3">
        <v>165</v>
      </c>
      <c r="O26" s="3">
        <v>100</v>
      </c>
      <c r="P26" s="6">
        <f t="shared" si="20"/>
        <v>660</v>
      </c>
    </row>
    <row r="27" spans="2:16" ht="15.75" x14ac:dyDescent="0.25">
      <c r="B27" s="5">
        <v>27</v>
      </c>
      <c r="C27" s="1">
        <v>50</v>
      </c>
      <c r="D27" s="3">
        <f t="shared" si="0"/>
        <v>1350</v>
      </c>
      <c r="E27" s="4">
        <f t="shared" si="14"/>
        <v>675</v>
      </c>
      <c r="F27" s="4">
        <f t="shared" si="15"/>
        <v>337.5</v>
      </c>
      <c r="G27" s="3">
        <v>340</v>
      </c>
      <c r="H27" s="4">
        <f t="shared" si="3"/>
        <v>337.5</v>
      </c>
      <c r="I27" s="3">
        <f t="shared" si="16"/>
        <v>325</v>
      </c>
      <c r="J27" s="4">
        <f t="shared" si="17"/>
        <v>303.75</v>
      </c>
      <c r="K27" s="4">
        <f t="shared" si="18"/>
        <v>168.75</v>
      </c>
      <c r="L27" s="4">
        <f t="shared" si="19"/>
        <v>101.25</v>
      </c>
      <c r="M27" s="3">
        <v>305</v>
      </c>
      <c r="N27" s="3">
        <v>170</v>
      </c>
      <c r="O27" s="3">
        <v>105</v>
      </c>
      <c r="P27" s="6">
        <f t="shared" si="20"/>
        <v>685</v>
      </c>
    </row>
    <row r="28" spans="2:16" ht="15.75" x14ac:dyDescent="0.25">
      <c r="B28" s="5">
        <v>28</v>
      </c>
      <c r="C28" s="1">
        <v>50</v>
      </c>
      <c r="D28" s="3">
        <f t="shared" si="0"/>
        <v>1400</v>
      </c>
      <c r="E28" s="4">
        <f t="shared" si="14"/>
        <v>700</v>
      </c>
      <c r="F28" s="4">
        <f t="shared" si="15"/>
        <v>350</v>
      </c>
      <c r="G28" s="3">
        <v>350</v>
      </c>
      <c r="H28" s="4">
        <f t="shared" si="3"/>
        <v>350</v>
      </c>
      <c r="I28" s="3">
        <f t="shared" si="16"/>
        <v>350</v>
      </c>
      <c r="J28" s="4">
        <f t="shared" si="17"/>
        <v>315</v>
      </c>
      <c r="K28" s="4">
        <f t="shared" si="18"/>
        <v>175</v>
      </c>
      <c r="L28" s="4">
        <f t="shared" si="19"/>
        <v>105</v>
      </c>
      <c r="M28" s="3">
        <v>315</v>
      </c>
      <c r="N28" s="3">
        <v>175</v>
      </c>
      <c r="O28" s="3">
        <v>105</v>
      </c>
      <c r="P28" s="6">
        <f t="shared" si="20"/>
        <v>700</v>
      </c>
    </row>
    <row r="29" spans="2:16" ht="15.75" x14ac:dyDescent="0.25">
      <c r="B29" s="5">
        <v>29</v>
      </c>
      <c r="C29" s="1">
        <v>50</v>
      </c>
      <c r="D29" s="3">
        <f t="shared" si="0"/>
        <v>1450</v>
      </c>
      <c r="E29" s="4">
        <f t="shared" si="14"/>
        <v>725</v>
      </c>
      <c r="F29" s="4">
        <f t="shared" si="15"/>
        <v>362.5</v>
      </c>
      <c r="G29" s="3">
        <v>365</v>
      </c>
      <c r="H29" s="4">
        <f t="shared" si="3"/>
        <v>362.5</v>
      </c>
      <c r="I29" s="3">
        <f t="shared" si="16"/>
        <v>350</v>
      </c>
      <c r="J29" s="4">
        <f t="shared" si="17"/>
        <v>326.25</v>
      </c>
      <c r="K29" s="4">
        <f t="shared" si="18"/>
        <v>181.25</v>
      </c>
      <c r="L29" s="4">
        <f t="shared" si="19"/>
        <v>108.75</v>
      </c>
      <c r="M29" s="3">
        <v>330</v>
      </c>
      <c r="N29" s="3">
        <v>185</v>
      </c>
      <c r="O29" s="3">
        <v>110</v>
      </c>
      <c r="P29" s="6">
        <f t="shared" si="20"/>
        <v>735</v>
      </c>
    </row>
    <row r="30" spans="2:16" ht="15.75" x14ac:dyDescent="0.25">
      <c r="B30" s="5">
        <v>30</v>
      </c>
      <c r="C30" s="1">
        <v>50</v>
      </c>
      <c r="D30" s="3">
        <f t="shared" si="0"/>
        <v>1500</v>
      </c>
      <c r="E30" s="4">
        <f t="shared" si="14"/>
        <v>750</v>
      </c>
      <c r="F30" s="4">
        <f t="shared" si="15"/>
        <v>375</v>
      </c>
      <c r="G30" s="3">
        <v>375</v>
      </c>
      <c r="H30" s="4">
        <f t="shared" si="3"/>
        <v>375</v>
      </c>
      <c r="I30" s="3">
        <f t="shared" si="16"/>
        <v>365</v>
      </c>
      <c r="J30" s="4">
        <f t="shared" si="17"/>
        <v>337.5</v>
      </c>
      <c r="K30" s="4">
        <f t="shared" si="18"/>
        <v>187.5</v>
      </c>
      <c r="L30" s="4">
        <f t="shared" si="19"/>
        <v>112.5</v>
      </c>
      <c r="M30" s="3">
        <v>340</v>
      </c>
      <c r="N30" s="3">
        <v>190</v>
      </c>
      <c r="O30" s="3">
        <v>115</v>
      </c>
      <c r="P30" s="6">
        <f t="shared" si="20"/>
        <v>760</v>
      </c>
    </row>
    <row r="31" spans="2:16" ht="15.75" x14ac:dyDescent="0.25">
      <c r="B31" s="5">
        <v>31</v>
      </c>
      <c r="C31" s="1">
        <v>50</v>
      </c>
      <c r="D31" s="3">
        <f t="shared" si="0"/>
        <v>1550</v>
      </c>
      <c r="E31" s="4">
        <f t="shared" si="14"/>
        <v>775</v>
      </c>
      <c r="F31" s="4">
        <f t="shared" si="15"/>
        <v>387.5</v>
      </c>
      <c r="G31" s="3">
        <v>390</v>
      </c>
      <c r="H31" s="4">
        <f t="shared" si="3"/>
        <v>387.5</v>
      </c>
      <c r="I31" s="3">
        <f t="shared" si="16"/>
        <v>375</v>
      </c>
      <c r="J31" s="4">
        <f t="shared" si="17"/>
        <v>348.75</v>
      </c>
      <c r="K31" s="4">
        <f t="shared" si="18"/>
        <v>193.75</v>
      </c>
      <c r="L31" s="4">
        <f t="shared" si="19"/>
        <v>116.25</v>
      </c>
      <c r="M31" s="3">
        <v>350</v>
      </c>
      <c r="N31" s="3">
        <v>195</v>
      </c>
      <c r="O31" s="3">
        <v>120</v>
      </c>
      <c r="P31" s="6">
        <f t="shared" si="20"/>
        <v>785</v>
      </c>
    </row>
    <row r="32" spans="2:16" ht="16.5" thickBot="1" x14ac:dyDescent="0.3">
      <c r="B32" s="7">
        <v>32</v>
      </c>
      <c r="C32" s="8">
        <v>50</v>
      </c>
      <c r="D32" s="9">
        <f t="shared" si="0"/>
        <v>1600</v>
      </c>
      <c r="E32" s="10">
        <f t="shared" si="14"/>
        <v>800</v>
      </c>
      <c r="F32" s="10">
        <f t="shared" si="15"/>
        <v>400</v>
      </c>
      <c r="G32" s="9">
        <v>400</v>
      </c>
      <c r="H32" s="10">
        <f t="shared" si="3"/>
        <v>400</v>
      </c>
      <c r="I32" s="9">
        <f t="shared" si="16"/>
        <v>400</v>
      </c>
      <c r="J32" s="10">
        <f t="shared" si="17"/>
        <v>360</v>
      </c>
      <c r="K32" s="10">
        <f t="shared" si="18"/>
        <v>200</v>
      </c>
      <c r="L32" s="10">
        <f t="shared" si="19"/>
        <v>120</v>
      </c>
      <c r="M32" s="9">
        <v>360</v>
      </c>
      <c r="N32" s="9">
        <v>200</v>
      </c>
      <c r="O32" s="9">
        <v>120</v>
      </c>
      <c r="P32" s="11">
        <f t="shared" si="20"/>
        <v>800</v>
      </c>
    </row>
    <row r="34" spans="2:16" ht="45.75" customHeight="1" x14ac:dyDescent="0.25">
      <c r="B34" s="43" t="s">
        <v>39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</sheetData>
  <sheetProtection password="ECD8" sheet="1" objects="1" scenarios="1" selectLockedCells="1" selectUnlockedCells="1"/>
  <mergeCells count="14">
    <mergeCell ref="G2:G3"/>
    <mergeCell ref="H2:H3"/>
    <mergeCell ref="I2:I3"/>
    <mergeCell ref="B34:P34"/>
    <mergeCell ref="B2:B3"/>
    <mergeCell ref="C2:C3"/>
    <mergeCell ref="D2:D3"/>
    <mergeCell ref="E2:E3"/>
    <mergeCell ref="F2:F3"/>
    <mergeCell ref="J2:J3"/>
    <mergeCell ref="K2:K3"/>
    <mergeCell ref="L2:L3"/>
    <mergeCell ref="M2:O2"/>
    <mergeCell ref="P2:P3"/>
  </mergeCells>
  <pageMargins left="0.70866141732283472" right="0.70866141732283472" top="0.78740157480314965" bottom="0.78740157480314965" header="0.31496062992125984" footer="0.31496062992125984"/>
  <pageSetup paperSize="9" scale="84" orientation="landscape" horizontalDpi="0" verticalDpi="0" r:id="rId1"/>
  <headerFooter>
    <oddHeader>&amp;L&amp;"-,Tučné"&amp;18  Systém vyplácení výher, liga do 32 hráčů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showGridLines="0" showRowColHeaders="0" zoomScaleNormal="100" workbookViewId="0">
      <selection activeCell="J33" sqref="J33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8.5703125" customWidth="1"/>
    <col min="7" max="7" width="14.28515625" customWidth="1"/>
    <col min="8" max="8" width="8.5703125" customWidth="1"/>
    <col min="9" max="9" width="14.28515625" customWidth="1"/>
    <col min="10" max="13" width="8.5703125" customWidth="1"/>
    <col min="14" max="17" width="8.85546875" customWidth="1"/>
    <col min="18" max="18" width="12.7109375" customWidth="1"/>
  </cols>
  <sheetData>
    <row r="1" spans="2:18" ht="15.75" thickBot="1" x14ac:dyDescent="0.3"/>
    <row r="2" spans="2:18" ht="15.75" customHeight="1" x14ac:dyDescent="0.25">
      <c r="B2" s="45" t="s">
        <v>0</v>
      </c>
      <c r="C2" s="47" t="s">
        <v>1</v>
      </c>
      <c r="D2" s="41" t="s">
        <v>8</v>
      </c>
      <c r="E2" s="49" t="s">
        <v>13</v>
      </c>
      <c r="F2" s="41" t="s">
        <v>9</v>
      </c>
      <c r="G2" s="41" t="s">
        <v>10</v>
      </c>
      <c r="H2" s="41" t="s">
        <v>12</v>
      </c>
      <c r="I2" s="41" t="s">
        <v>11</v>
      </c>
      <c r="J2" s="41" t="s">
        <v>19</v>
      </c>
      <c r="K2" s="41" t="s">
        <v>18</v>
      </c>
      <c r="L2" s="41" t="s">
        <v>17</v>
      </c>
      <c r="M2" s="41" t="s">
        <v>16</v>
      </c>
      <c r="N2" s="51" t="s">
        <v>14</v>
      </c>
      <c r="O2" s="51"/>
      <c r="P2" s="51"/>
      <c r="Q2" s="51"/>
      <c r="R2" s="52" t="s">
        <v>15</v>
      </c>
    </row>
    <row r="3" spans="2:18" s="2" customFormat="1" ht="52.5" customHeight="1" thickBot="1" x14ac:dyDescent="0.3">
      <c r="B3" s="46"/>
      <c r="C3" s="48"/>
      <c r="D3" s="42"/>
      <c r="E3" s="50"/>
      <c r="F3" s="42"/>
      <c r="G3" s="42"/>
      <c r="H3" s="42"/>
      <c r="I3" s="42"/>
      <c r="J3" s="42"/>
      <c r="K3" s="42"/>
      <c r="L3" s="42"/>
      <c r="M3" s="42"/>
      <c r="N3" s="17" t="s">
        <v>2</v>
      </c>
      <c r="O3" s="17" t="s">
        <v>3</v>
      </c>
      <c r="P3" s="17" t="s">
        <v>4</v>
      </c>
      <c r="Q3" s="17" t="s">
        <v>20</v>
      </c>
      <c r="R3" s="53"/>
    </row>
    <row r="4" spans="2:18" ht="15.75" x14ac:dyDescent="0.25">
      <c r="B4" s="12">
        <v>33</v>
      </c>
      <c r="C4" s="13">
        <v>50</v>
      </c>
      <c r="D4" s="14">
        <f t="shared" ref="D4" si="0">B4*C4</f>
        <v>1650</v>
      </c>
      <c r="E4" s="15">
        <f t="shared" ref="E4" si="1">D4*0.5</f>
        <v>825</v>
      </c>
      <c r="F4" s="15">
        <f t="shared" ref="F4" si="2">D4*0.25</f>
        <v>412.5</v>
      </c>
      <c r="G4" s="14">
        <v>415</v>
      </c>
      <c r="H4" s="15">
        <f t="shared" ref="H4" si="3">D4*0.25</f>
        <v>412.5</v>
      </c>
      <c r="I4" s="14">
        <f t="shared" ref="I4:I9" si="4">D4-G4-N4-O4-2*P4-4*Q4</f>
        <v>390</v>
      </c>
      <c r="J4" s="15">
        <f t="shared" ref="J4:J9" si="5">E4*0.4</f>
        <v>330</v>
      </c>
      <c r="K4" s="15">
        <f t="shared" ref="K4:K9" si="6">E4*0.2</f>
        <v>165</v>
      </c>
      <c r="L4" s="15">
        <f t="shared" ref="L4:L9" si="7">E4*0.1</f>
        <v>82.5</v>
      </c>
      <c r="M4" s="15">
        <f t="shared" ref="M4:M9" si="8">E4*0.05</f>
        <v>41.25</v>
      </c>
      <c r="N4" s="14">
        <v>330</v>
      </c>
      <c r="O4" s="14">
        <v>165</v>
      </c>
      <c r="P4" s="14">
        <v>85</v>
      </c>
      <c r="Q4" s="14">
        <v>45</v>
      </c>
      <c r="R4" s="16">
        <f t="shared" ref="R4:R9" si="9">4*Q4+2*P4+O4+N4</f>
        <v>845</v>
      </c>
    </row>
    <row r="5" spans="2:18" ht="15.75" x14ac:dyDescent="0.25">
      <c r="B5" s="12">
        <v>34</v>
      </c>
      <c r="C5" s="13">
        <v>50</v>
      </c>
      <c r="D5" s="14">
        <f t="shared" ref="D5:D6" si="10">B5*C5</f>
        <v>1700</v>
      </c>
      <c r="E5" s="15">
        <f t="shared" ref="E5:E6" si="11">D5*0.5</f>
        <v>850</v>
      </c>
      <c r="F5" s="15">
        <f t="shared" ref="F5:F6" si="12">D5*0.25</f>
        <v>425</v>
      </c>
      <c r="G5" s="14">
        <v>425</v>
      </c>
      <c r="H5" s="15">
        <f t="shared" ref="H5:H6" si="13">D5*0.25</f>
        <v>425</v>
      </c>
      <c r="I5" s="14">
        <f t="shared" si="4"/>
        <v>415</v>
      </c>
      <c r="J5" s="15">
        <f t="shared" si="5"/>
        <v>340</v>
      </c>
      <c r="K5" s="15">
        <f t="shared" si="6"/>
        <v>170</v>
      </c>
      <c r="L5" s="15">
        <f t="shared" si="7"/>
        <v>85</v>
      </c>
      <c r="M5" s="15">
        <f t="shared" si="8"/>
        <v>42.5</v>
      </c>
      <c r="N5" s="14">
        <v>340</v>
      </c>
      <c r="O5" s="14">
        <v>170</v>
      </c>
      <c r="P5" s="14">
        <v>85</v>
      </c>
      <c r="Q5" s="14">
        <v>45</v>
      </c>
      <c r="R5" s="16">
        <f t="shared" si="9"/>
        <v>860</v>
      </c>
    </row>
    <row r="6" spans="2:18" ht="15.75" x14ac:dyDescent="0.25">
      <c r="B6" s="12">
        <v>35</v>
      </c>
      <c r="C6" s="13">
        <v>50</v>
      </c>
      <c r="D6" s="14">
        <f t="shared" si="10"/>
        <v>1750</v>
      </c>
      <c r="E6" s="15">
        <f t="shared" si="11"/>
        <v>875</v>
      </c>
      <c r="F6" s="15">
        <f t="shared" si="12"/>
        <v>437.5</v>
      </c>
      <c r="G6" s="14">
        <v>440</v>
      </c>
      <c r="H6" s="15">
        <f t="shared" si="13"/>
        <v>437.5</v>
      </c>
      <c r="I6" s="14">
        <f t="shared" si="4"/>
        <v>425</v>
      </c>
      <c r="J6" s="15">
        <f t="shared" si="5"/>
        <v>350</v>
      </c>
      <c r="K6" s="15">
        <f t="shared" si="6"/>
        <v>175</v>
      </c>
      <c r="L6" s="15">
        <f t="shared" si="7"/>
        <v>87.5</v>
      </c>
      <c r="M6" s="15">
        <f t="shared" si="8"/>
        <v>43.75</v>
      </c>
      <c r="N6" s="14">
        <v>350</v>
      </c>
      <c r="O6" s="14">
        <v>175</v>
      </c>
      <c r="P6" s="14">
        <v>90</v>
      </c>
      <c r="Q6" s="14">
        <v>45</v>
      </c>
      <c r="R6" s="16">
        <f t="shared" si="9"/>
        <v>885</v>
      </c>
    </row>
    <row r="7" spans="2:18" ht="15.75" x14ac:dyDescent="0.25">
      <c r="B7" s="12">
        <v>36</v>
      </c>
      <c r="C7" s="13">
        <v>50</v>
      </c>
      <c r="D7" s="14">
        <f t="shared" ref="D7:D30" si="14">B7*C7</f>
        <v>1800</v>
      </c>
      <c r="E7" s="15">
        <f t="shared" ref="E7:E30" si="15">D7*0.5</f>
        <v>900</v>
      </c>
      <c r="F7" s="15">
        <f t="shared" ref="F7:F30" si="16">D7*0.25</f>
        <v>450</v>
      </c>
      <c r="G7" s="14">
        <v>450</v>
      </c>
      <c r="H7" s="15">
        <f t="shared" ref="H7:H30" si="17">D7*0.25</f>
        <v>450</v>
      </c>
      <c r="I7" s="14">
        <f t="shared" si="4"/>
        <v>450</v>
      </c>
      <c r="J7" s="15">
        <f t="shared" si="5"/>
        <v>360</v>
      </c>
      <c r="K7" s="15">
        <f t="shared" si="6"/>
        <v>180</v>
      </c>
      <c r="L7" s="15">
        <f t="shared" si="7"/>
        <v>90</v>
      </c>
      <c r="M7" s="15">
        <f t="shared" si="8"/>
        <v>45</v>
      </c>
      <c r="N7" s="14">
        <v>360</v>
      </c>
      <c r="O7" s="14">
        <v>180</v>
      </c>
      <c r="P7" s="14">
        <v>90</v>
      </c>
      <c r="Q7" s="14">
        <v>45</v>
      </c>
      <c r="R7" s="16">
        <f t="shared" si="9"/>
        <v>900</v>
      </c>
    </row>
    <row r="8" spans="2:18" ht="15.75" x14ac:dyDescent="0.25">
      <c r="B8" s="12">
        <v>37</v>
      </c>
      <c r="C8" s="13">
        <v>50</v>
      </c>
      <c r="D8" s="14">
        <f t="shared" si="14"/>
        <v>1850</v>
      </c>
      <c r="E8" s="15">
        <f t="shared" si="15"/>
        <v>925</v>
      </c>
      <c r="F8" s="15">
        <f t="shared" si="16"/>
        <v>462.5</v>
      </c>
      <c r="G8" s="14">
        <v>465</v>
      </c>
      <c r="H8" s="15">
        <f t="shared" si="17"/>
        <v>462.5</v>
      </c>
      <c r="I8" s="14">
        <f t="shared" si="4"/>
        <v>440</v>
      </c>
      <c r="J8" s="15">
        <f t="shared" si="5"/>
        <v>370</v>
      </c>
      <c r="K8" s="15">
        <f t="shared" si="6"/>
        <v>185</v>
      </c>
      <c r="L8" s="15">
        <f t="shared" si="7"/>
        <v>92.5</v>
      </c>
      <c r="M8" s="15">
        <f t="shared" si="8"/>
        <v>46.25</v>
      </c>
      <c r="N8" s="14">
        <v>370</v>
      </c>
      <c r="O8" s="14">
        <v>185</v>
      </c>
      <c r="P8" s="14">
        <v>95</v>
      </c>
      <c r="Q8" s="14">
        <v>50</v>
      </c>
      <c r="R8" s="16">
        <f t="shared" si="9"/>
        <v>945</v>
      </c>
    </row>
    <row r="9" spans="2:18" ht="15.75" x14ac:dyDescent="0.25">
      <c r="B9" s="12">
        <v>38</v>
      </c>
      <c r="C9" s="13">
        <v>50</v>
      </c>
      <c r="D9" s="14">
        <f t="shared" si="14"/>
        <v>1900</v>
      </c>
      <c r="E9" s="15">
        <f t="shared" si="15"/>
        <v>950</v>
      </c>
      <c r="F9" s="15">
        <f t="shared" si="16"/>
        <v>475</v>
      </c>
      <c r="G9" s="14">
        <v>475</v>
      </c>
      <c r="H9" s="15">
        <f t="shared" si="17"/>
        <v>475</v>
      </c>
      <c r="I9" s="14">
        <f t="shared" si="4"/>
        <v>465</v>
      </c>
      <c r="J9" s="15">
        <f t="shared" si="5"/>
        <v>380</v>
      </c>
      <c r="K9" s="15">
        <f t="shared" si="6"/>
        <v>190</v>
      </c>
      <c r="L9" s="15">
        <f t="shared" si="7"/>
        <v>95</v>
      </c>
      <c r="M9" s="15">
        <f t="shared" si="8"/>
        <v>47.5</v>
      </c>
      <c r="N9" s="14">
        <v>380</v>
      </c>
      <c r="O9" s="14">
        <v>190</v>
      </c>
      <c r="P9" s="14">
        <v>95</v>
      </c>
      <c r="Q9" s="14">
        <v>50</v>
      </c>
      <c r="R9" s="16">
        <f t="shared" si="9"/>
        <v>960</v>
      </c>
    </row>
    <row r="10" spans="2:18" ht="15.75" x14ac:dyDescent="0.25">
      <c r="B10" s="12">
        <v>39</v>
      </c>
      <c r="C10" s="13">
        <v>50</v>
      </c>
      <c r="D10" s="14">
        <f t="shared" si="14"/>
        <v>1950</v>
      </c>
      <c r="E10" s="15">
        <f t="shared" si="15"/>
        <v>975</v>
      </c>
      <c r="F10" s="15">
        <f t="shared" si="16"/>
        <v>487.5</v>
      </c>
      <c r="G10" s="14">
        <v>490</v>
      </c>
      <c r="H10" s="15">
        <f t="shared" si="17"/>
        <v>487.5</v>
      </c>
      <c r="I10" s="14">
        <f t="shared" ref="I10:I30" si="18">D10-G10-N10-O10-2*P10-4*Q10</f>
        <v>475</v>
      </c>
      <c r="J10" s="15">
        <f t="shared" ref="J10:J30" si="19">E10*0.4</f>
        <v>390</v>
      </c>
      <c r="K10" s="15">
        <f t="shared" ref="K10:K30" si="20">E10*0.2</f>
        <v>195</v>
      </c>
      <c r="L10" s="15">
        <f t="shared" ref="L10:L30" si="21">E10*0.1</f>
        <v>97.5</v>
      </c>
      <c r="M10" s="15">
        <f t="shared" ref="M10:M30" si="22">E10*0.05</f>
        <v>48.75</v>
      </c>
      <c r="N10" s="14">
        <v>390</v>
      </c>
      <c r="O10" s="14">
        <v>195</v>
      </c>
      <c r="P10" s="14">
        <v>100</v>
      </c>
      <c r="Q10" s="14">
        <v>50</v>
      </c>
      <c r="R10" s="16">
        <f t="shared" ref="R10:R30" si="23">4*Q10+2*P10+O10+N10</f>
        <v>985</v>
      </c>
    </row>
    <row r="11" spans="2:18" ht="15.75" x14ac:dyDescent="0.25">
      <c r="B11" s="12">
        <v>40</v>
      </c>
      <c r="C11" s="13">
        <v>50</v>
      </c>
      <c r="D11" s="14">
        <f t="shared" si="14"/>
        <v>2000</v>
      </c>
      <c r="E11" s="15">
        <f t="shared" si="15"/>
        <v>1000</v>
      </c>
      <c r="F11" s="15">
        <f t="shared" si="16"/>
        <v>500</v>
      </c>
      <c r="G11" s="14">
        <v>500</v>
      </c>
      <c r="H11" s="15">
        <f>D11*0.25</f>
        <v>500</v>
      </c>
      <c r="I11" s="14">
        <f t="shared" si="18"/>
        <v>500</v>
      </c>
      <c r="J11" s="15">
        <f t="shared" si="19"/>
        <v>400</v>
      </c>
      <c r="K11" s="15">
        <f t="shared" si="20"/>
        <v>200</v>
      </c>
      <c r="L11" s="15">
        <f t="shared" si="21"/>
        <v>100</v>
      </c>
      <c r="M11" s="15">
        <f t="shared" si="22"/>
        <v>50</v>
      </c>
      <c r="N11" s="14">
        <v>400</v>
      </c>
      <c r="O11" s="14">
        <v>200</v>
      </c>
      <c r="P11" s="14">
        <v>100</v>
      </c>
      <c r="Q11" s="14">
        <v>50</v>
      </c>
      <c r="R11" s="16">
        <f t="shared" si="23"/>
        <v>1000</v>
      </c>
    </row>
    <row r="12" spans="2:18" ht="15.75" x14ac:dyDescent="0.25">
      <c r="B12" s="12">
        <v>41</v>
      </c>
      <c r="C12" s="13">
        <v>50</v>
      </c>
      <c r="D12" s="14">
        <f t="shared" si="14"/>
        <v>2050</v>
      </c>
      <c r="E12" s="15">
        <f t="shared" si="15"/>
        <v>1025</v>
      </c>
      <c r="F12" s="15">
        <f t="shared" si="16"/>
        <v>512.5</v>
      </c>
      <c r="G12" s="14">
        <v>515</v>
      </c>
      <c r="H12" s="15">
        <f t="shared" si="17"/>
        <v>512.5</v>
      </c>
      <c r="I12" s="14">
        <f t="shared" si="18"/>
        <v>490</v>
      </c>
      <c r="J12" s="15">
        <f t="shared" si="19"/>
        <v>410</v>
      </c>
      <c r="K12" s="15">
        <f t="shared" si="20"/>
        <v>205</v>
      </c>
      <c r="L12" s="15">
        <f t="shared" si="21"/>
        <v>102.5</v>
      </c>
      <c r="M12" s="15">
        <f t="shared" si="22"/>
        <v>51.25</v>
      </c>
      <c r="N12" s="14">
        <v>410</v>
      </c>
      <c r="O12" s="14">
        <v>205</v>
      </c>
      <c r="P12" s="14">
        <v>105</v>
      </c>
      <c r="Q12" s="14">
        <v>55</v>
      </c>
      <c r="R12" s="16">
        <f t="shared" si="23"/>
        <v>1045</v>
      </c>
    </row>
    <row r="13" spans="2:18" ht="15.75" x14ac:dyDescent="0.25">
      <c r="B13" s="12">
        <v>42</v>
      </c>
      <c r="C13" s="13">
        <v>50</v>
      </c>
      <c r="D13" s="14">
        <f t="shared" si="14"/>
        <v>2100</v>
      </c>
      <c r="E13" s="15">
        <f t="shared" si="15"/>
        <v>1050</v>
      </c>
      <c r="F13" s="15">
        <f t="shared" si="16"/>
        <v>525</v>
      </c>
      <c r="G13" s="14">
        <v>525</v>
      </c>
      <c r="H13" s="15">
        <f t="shared" si="17"/>
        <v>525</v>
      </c>
      <c r="I13" s="14">
        <f t="shared" si="18"/>
        <v>515</v>
      </c>
      <c r="J13" s="15">
        <f t="shared" si="19"/>
        <v>420</v>
      </c>
      <c r="K13" s="15">
        <f t="shared" si="20"/>
        <v>210</v>
      </c>
      <c r="L13" s="15">
        <f t="shared" si="21"/>
        <v>105</v>
      </c>
      <c r="M13" s="15">
        <f t="shared" si="22"/>
        <v>52.5</v>
      </c>
      <c r="N13" s="14">
        <v>420</v>
      </c>
      <c r="O13" s="14">
        <v>210</v>
      </c>
      <c r="P13" s="14">
        <v>105</v>
      </c>
      <c r="Q13" s="14">
        <v>55</v>
      </c>
      <c r="R13" s="16">
        <f t="shared" si="23"/>
        <v>1060</v>
      </c>
    </row>
    <row r="14" spans="2:18" ht="15.75" x14ac:dyDescent="0.25">
      <c r="B14" s="12">
        <v>43</v>
      </c>
      <c r="C14" s="13">
        <v>50</v>
      </c>
      <c r="D14" s="14">
        <f t="shared" si="14"/>
        <v>2150</v>
      </c>
      <c r="E14" s="15">
        <f t="shared" si="15"/>
        <v>1075</v>
      </c>
      <c r="F14" s="15">
        <f t="shared" si="16"/>
        <v>537.5</v>
      </c>
      <c r="G14" s="14">
        <v>540</v>
      </c>
      <c r="H14" s="15">
        <f t="shared" si="17"/>
        <v>537.5</v>
      </c>
      <c r="I14" s="14">
        <f t="shared" si="18"/>
        <v>525</v>
      </c>
      <c r="J14" s="15">
        <f t="shared" si="19"/>
        <v>430</v>
      </c>
      <c r="K14" s="15">
        <f t="shared" si="20"/>
        <v>215</v>
      </c>
      <c r="L14" s="15">
        <f t="shared" si="21"/>
        <v>107.5</v>
      </c>
      <c r="M14" s="15">
        <f t="shared" si="22"/>
        <v>53.75</v>
      </c>
      <c r="N14" s="14">
        <v>430</v>
      </c>
      <c r="O14" s="14">
        <v>215</v>
      </c>
      <c r="P14" s="14">
        <v>110</v>
      </c>
      <c r="Q14" s="14">
        <v>55</v>
      </c>
      <c r="R14" s="16">
        <f t="shared" si="23"/>
        <v>1085</v>
      </c>
    </row>
    <row r="15" spans="2:18" ht="15.75" x14ac:dyDescent="0.25">
      <c r="B15" s="12">
        <v>44</v>
      </c>
      <c r="C15" s="13">
        <v>50</v>
      </c>
      <c r="D15" s="14">
        <f t="shared" si="14"/>
        <v>2200</v>
      </c>
      <c r="E15" s="15">
        <f t="shared" si="15"/>
        <v>1100</v>
      </c>
      <c r="F15" s="15">
        <f t="shared" si="16"/>
        <v>550</v>
      </c>
      <c r="G15" s="14">
        <v>550</v>
      </c>
      <c r="H15" s="15">
        <f t="shared" si="17"/>
        <v>550</v>
      </c>
      <c r="I15" s="14">
        <f t="shared" si="18"/>
        <v>550</v>
      </c>
      <c r="J15" s="15">
        <f t="shared" si="19"/>
        <v>440</v>
      </c>
      <c r="K15" s="15">
        <f t="shared" si="20"/>
        <v>220</v>
      </c>
      <c r="L15" s="15">
        <f t="shared" si="21"/>
        <v>110</v>
      </c>
      <c r="M15" s="15">
        <f t="shared" si="22"/>
        <v>55</v>
      </c>
      <c r="N15" s="14">
        <v>440</v>
      </c>
      <c r="O15" s="14">
        <v>220</v>
      </c>
      <c r="P15" s="14">
        <v>110</v>
      </c>
      <c r="Q15" s="14">
        <v>55</v>
      </c>
      <c r="R15" s="16">
        <f t="shared" si="23"/>
        <v>1100</v>
      </c>
    </row>
    <row r="16" spans="2:18" ht="15.75" x14ac:dyDescent="0.25">
      <c r="B16" s="12">
        <v>45</v>
      </c>
      <c r="C16" s="13">
        <v>50</v>
      </c>
      <c r="D16" s="14">
        <f t="shared" si="14"/>
        <v>2250</v>
      </c>
      <c r="E16" s="15">
        <f t="shared" si="15"/>
        <v>1125</v>
      </c>
      <c r="F16" s="15">
        <f t="shared" si="16"/>
        <v>562.5</v>
      </c>
      <c r="G16" s="14">
        <v>565</v>
      </c>
      <c r="H16" s="15">
        <f t="shared" si="17"/>
        <v>562.5</v>
      </c>
      <c r="I16" s="14">
        <f t="shared" si="18"/>
        <v>540</v>
      </c>
      <c r="J16" s="15">
        <f t="shared" si="19"/>
        <v>450</v>
      </c>
      <c r="K16" s="15">
        <f t="shared" si="20"/>
        <v>225</v>
      </c>
      <c r="L16" s="15">
        <f t="shared" si="21"/>
        <v>112.5</v>
      </c>
      <c r="M16" s="15">
        <f t="shared" si="22"/>
        <v>56.25</v>
      </c>
      <c r="N16" s="14">
        <v>450</v>
      </c>
      <c r="O16" s="14">
        <v>225</v>
      </c>
      <c r="P16" s="14">
        <v>115</v>
      </c>
      <c r="Q16" s="14">
        <v>60</v>
      </c>
      <c r="R16" s="16">
        <f t="shared" si="23"/>
        <v>1145</v>
      </c>
    </row>
    <row r="17" spans="2:18" ht="15.75" x14ac:dyDescent="0.25">
      <c r="B17" s="12">
        <v>46</v>
      </c>
      <c r="C17" s="13">
        <v>50</v>
      </c>
      <c r="D17" s="14">
        <f t="shared" si="14"/>
        <v>2300</v>
      </c>
      <c r="E17" s="15">
        <f t="shared" si="15"/>
        <v>1150</v>
      </c>
      <c r="F17" s="15">
        <f t="shared" si="16"/>
        <v>575</v>
      </c>
      <c r="G17" s="14">
        <v>575</v>
      </c>
      <c r="H17" s="15">
        <f t="shared" si="17"/>
        <v>575</v>
      </c>
      <c r="I17" s="14">
        <f t="shared" si="18"/>
        <v>565</v>
      </c>
      <c r="J17" s="15">
        <f t="shared" si="19"/>
        <v>460</v>
      </c>
      <c r="K17" s="15">
        <f t="shared" si="20"/>
        <v>230</v>
      </c>
      <c r="L17" s="15">
        <f t="shared" si="21"/>
        <v>115</v>
      </c>
      <c r="M17" s="15">
        <f t="shared" si="22"/>
        <v>57.5</v>
      </c>
      <c r="N17" s="14">
        <v>460</v>
      </c>
      <c r="O17" s="14">
        <v>230</v>
      </c>
      <c r="P17" s="14">
        <v>115</v>
      </c>
      <c r="Q17" s="14">
        <v>60</v>
      </c>
      <c r="R17" s="16">
        <f t="shared" si="23"/>
        <v>1160</v>
      </c>
    </row>
    <row r="18" spans="2:18" ht="15.75" x14ac:dyDescent="0.25">
      <c r="B18" s="12">
        <v>47</v>
      </c>
      <c r="C18" s="13">
        <v>50</v>
      </c>
      <c r="D18" s="14">
        <f t="shared" si="14"/>
        <v>2350</v>
      </c>
      <c r="E18" s="15">
        <f t="shared" si="15"/>
        <v>1175</v>
      </c>
      <c r="F18" s="15">
        <f t="shared" si="16"/>
        <v>587.5</v>
      </c>
      <c r="G18" s="14">
        <v>590</v>
      </c>
      <c r="H18" s="15">
        <f t="shared" si="17"/>
        <v>587.5</v>
      </c>
      <c r="I18" s="14">
        <f t="shared" si="18"/>
        <v>575</v>
      </c>
      <c r="J18" s="15">
        <f t="shared" si="19"/>
        <v>470</v>
      </c>
      <c r="K18" s="15">
        <f t="shared" si="20"/>
        <v>235</v>
      </c>
      <c r="L18" s="15">
        <f t="shared" si="21"/>
        <v>117.5</v>
      </c>
      <c r="M18" s="15">
        <f t="shared" si="22"/>
        <v>58.75</v>
      </c>
      <c r="N18" s="14">
        <v>470</v>
      </c>
      <c r="O18" s="14">
        <v>235</v>
      </c>
      <c r="P18" s="14">
        <v>120</v>
      </c>
      <c r="Q18" s="14">
        <v>60</v>
      </c>
      <c r="R18" s="16">
        <f t="shared" si="23"/>
        <v>1185</v>
      </c>
    </row>
    <row r="19" spans="2:18" ht="15.75" x14ac:dyDescent="0.25">
      <c r="B19" s="12">
        <v>48</v>
      </c>
      <c r="C19" s="13">
        <v>50</v>
      </c>
      <c r="D19" s="14">
        <f t="shared" si="14"/>
        <v>2400</v>
      </c>
      <c r="E19" s="15">
        <f t="shared" si="15"/>
        <v>1200</v>
      </c>
      <c r="F19" s="15">
        <f t="shared" si="16"/>
        <v>600</v>
      </c>
      <c r="G19" s="14">
        <v>600</v>
      </c>
      <c r="H19" s="15">
        <f t="shared" si="17"/>
        <v>600</v>
      </c>
      <c r="I19" s="14">
        <f t="shared" si="18"/>
        <v>600</v>
      </c>
      <c r="J19" s="15">
        <f t="shared" si="19"/>
        <v>480</v>
      </c>
      <c r="K19" s="15">
        <f t="shared" si="20"/>
        <v>240</v>
      </c>
      <c r="L19" s="15">
        <f t="shared" si="21"/>
        <v>120</v>
      </c>
      <c r="M19" s="15">
        <f t="shared" si="22"/>
        <v>60</v>
      </c>
      <c r="N19" s="14">
        <v>480</v>
      </c>
      <c r="O19" s="14">
        <v>240</v>
      </c>
      <c r="P19" s="14">
        <v>120</v>
      </c>
      <c r="Q19" s="14">
        <v>60</v>
      </c>
      <c r="R19" s="16">
        <f t="shared" si="23"/>
        <v>1200</v>
      </c>
    </row>
    <row r="20" spans="2:18" ht="15.75" x14ac:dyDescent="0.25">
      <c r="B20" s="12">
        <v>49</v>
      </c>
      <c r="C20" s="13">
        <v>50</v>
      </c>
      <c r="D20" s="14">
        <f t="shared" si="14"/>
        <v>2450</v>
      </c>
      <c r="E20" s="15">
        <f t="shared" si="15"/>
        <v>1225</v>
      </c>
      <c r="F20" s="15">
        <f t="shared" si="16"/>
        <v>612.5</v>
      </c>
      <c r="G20" s="14">
        <v>615</v>
      </c>
      <c r="H20" s="15">
        <f t="shared" si="17"/>
        <v>612.5</v>
      </c>
      <c r="I20" s="14">
        <f t="shared" si="18"/>
        <v>590</v>
      </c>
      <c r="J20" s="15">
        <f t="shared" si="19"/>
        <v>490</v>
      </c>
      <c r="K20" s="15">
        <f t="shared" si="20"/>
        <v>245</v>
      </c>
      <c r="L20" s="15">
        <f t="shared" si="21"/>
        <v>122.5</v>
      </c>
      <c r="M20" s="15">
        <f t="shared" si="22"/>
        <v>61.25</v>
      </c>
      <c r="N20" s="14">
        <v>490</v>
      </c>
      <c r="O20" s="14">
        <v>245</v>
      </c>
      <c r="P20" s="14">
        <v>125</v>
      </c>
      <c r="Q20" s="14">
        <v>65</v>
      </c>
      <c r="R20" s="16">
        <f t="shared" si="23"/>
        <v>1245</v>
      </c>
    </row>
    <row r="21" spans="2:18" ht="15.75" x14ac:dyDescent="0.25">
      <c r="B21" s="12">
        <v>50</v>
      </c>
      <c r="C21" s="13">
        <v>50</v>
      </c>
      <c r="D21" s="14">
        <f t="shared" si="14"/>
        <v>2500</v>
      </c>
      <c r="E21" s="15">
        <f t="shared" si="15"/>
        <v>1250</v>
      </c>
      <c r="F21" s="15">
        <f t="shared" si="16"/>
        <v>625</v>
      </c>
      <c r="G21" s="14">
        <v>625</v>
      </c>
      <c r="H21" s="15">
        <f t="shared" si="17"/>
        <v>625</v>
      </c>
      <c r="I21" s="14">
        <f t="shared" si="18"/>
        <v>615</v>
      </c>
      <c r="J21" s="15">
        <f t="shared" si="19"/>
        <v>500</v>
      </c>
      <c r="K21" s="15">
        <f t="shared" si="20"/>
        <v>250</v>
      </c>
      <c r="L21" s="15">
        <f t="shared" si="21"/>
        <v>125</v>
      </c>
      <c r="M21" s="15">
        <f t="shared" si="22"/>
        <v>62.5</v>
      </c>
      <c r="N21" s="14">
        <v>500</v>
      </c>
      <c r="O21" s="14">
        <v>250</v>
      </c>
      <c r="P21" s="14">
        <v>125</v>
      </c>
      <c r="Q21" s="14">
        <v>65</v>
      </c>
      <c r="R21" s="16">
        <f t="shared" si="23"/>
        <v>1260</v>
      </c>
    </row>
    <row r="22" spans="2:18" ht="15.75" x14ac:dyDescent="0.25">
      <c r="B22" s="12">
        <v>51</v>
      </c>
      <c r="C22" s="13">
        <v>50</v>
      </c>
      <c r="D22" s="14">
        <f t="shared" si="14"/>
        <v>2550</v>
      </c>
      <c r="E22" s="15">
        <f t="shared" si="15"/>
        <v>1275</v>
      </c>
      <c r="F22" s="15">
        <f t="shared" si="16"/>
        <v>637.5</v>
      </c>
      <c r="G22" s="14">
        <v>640</v>
      </c>
      <c r="H22" s="15">
        <f t="shared" si="17"/>
        <v>637.5</v>
      </c>
      <c r="I22" s="14">
        <f t="shared" si="18"/>
        <v>625</v>
      </c>
      <c r="J22" s="15">
        <f t="shared" si="19"/>
        <v>510</v>
      </c>
      <c r="K22" s="15">
        <f t="shared" si="20"/>
        <v>255</v>
      </c>
      <c r="L22" s="15">
        <f t="shared" si="21"/>
        <v>127.5</v>
      </c>
      <c r="M22" s="15">
        <f t="shared" si="22"/>
        <v>63.75</v>
      </c>
      <c r="N22" s="14">
        <v>510</v>
      </c>
      <c r="O22" s="14">
        <v>255</v>
      </c>
      <c r="P22" s="14">
        <v>130</v>
      </c>
      <c r="Q22" s="14">
        <v>65</v>
      </c>
      <c r="R22" s="16">
        <f t="shared" si="23"/>
        <v>1285</v>
      </c>
    </row>
    <row r="23" spans="2:18" ht="15.75" x14ac:dyDescent="0.25">
      <c r="B23" s="12">
        <v>52</v>
      </c>
      <c r="C23" s="13">
        <v>50</v>
      </c>
      <c r="D23" s="14">
        <f t="shared" si="14"/>
        <v>2600</v>
      </c>
      <c r="E23" s="15">
        <f t="shared" si="15"/>
        <v>1300</v>
      </c>
      <c r="F23" s="15">
        <f t="shared" si="16"/>
        <v>650</v>
      </c>
      <c r="G23" s="14">
        <v>650</v>
      </c>
      <c r="H23" s="15">
        <f t="shared" si="17"/>
        <v>650</v>
      </c>
      <c r="I23" s="14">
        <f t="shared" si="18"/>
        <v>640</v>
      </c>
      <c r="J23" s="15">
        <f t="shared" si="19"/>
        <v>520</v>
      </c>
      <c r="K23" s="15">
        <f t="shared" si="20"/>
        <v>260</v>
      </c>
      <c r="L23" s="15">
        <f t="shared" si="21"/>
        <v>130</v>
      </c>
      <c r="M23" s="15">
        <f t="shared" si="22"/>
        <v>65</v>
      </c>
      <c r="N23" s="14">
        <v>520</v>
      </c>
      <c r="O23" s="14">
        <v>260</v>
      </c>
      <c r="P23" s="14">
        <v>135</v>
      </c>
      <c r="Q23" s="14">
        <v>65</v>
      </c>
      <c r="R23" s="16">
        <f t="shared" si="23"/>
        <v>1310</v>
      </c>
    </row>
    <row r="24" spans="2:18" ht="15.75" x14ac:dyDescent="0.25">
      <c r="B24" s="12">
        <v>53</v>
      </c>
      <c r="C24" s="13">
        <v>50</v>
      </c>
      <c r="D24" s="14">
        <f t="shared" si="14"/>
        <v>2650</v>
      </c>
      <c r="E24" s="15">
        <f t="shared" si="15"/>
        <v>1325</v>
      </c>
      <c r="F24" s="15">
        <f t="shared" si="16"/>
        <v>662.5</v>
      </c>
      <c r="G24" s="14">
        <v>665</v>
      </c>
      <c r="H24" s="15">
        <f t="shared" si="17"/>
        <v>662.5</v>
      </c>
      <c r="I24" s="14">
        <f t="shared" si="18"/>
        <v>640</v>
      </c>
      <c r="J24" s="15">
        <f t="shared" si="19"/>
        <v>530</v>
      </c>
      <c r="K24" s="15">
        <f t="shared" si="20"/>
        <v>265</v>
      </c>
      <c r="L24" s="15">
        <f t="shared" si="21"/>
        <v>132.5</v>
      </c>
      <c r="M24" s="15">
        <f t="shared" si="22"/>
        <v>66.25</v>
      </c>
      <c r="N24" s="14">
        <v>530</v>
      </c>
      <c r="O24" s="14">
        <v>265</v>
      </c>
      <c r="P24" s="14">
        <v>135</v>
      </c>
      <c r="Q24" s="14">
        <v>70</v>
      </c>
      <c r="R24" s="16">
        <f t="shared" si="23"/>
        <v>1345</v>
      </c>
    </row>
    <row r="25" spans="2:18" ht="15.75" x14ac:dyDescent="0.25">
      <c r="B25" s="12">
        <v>54</v>
      </c>
      <c r="C25" s="13">
        <v>50</v>
      </c>
      <c r="D25" s="14">
        <f t="shared" si="14"/>
        <v>2700</v>
      </c>
      <c r="E25" s="15">
        <f t="shared" si="15"/>
        <v>1350</v>
      </c>
      <c r="F25" s="15">
        <f t="shared" si="16"/>
        <v>675</v>
      </c>
      <c r="G25" s="14">
        <v>675</v>
      </c>
      <c r="H25" s="15">
        <f t="shared" si="17"/>
        <v>675</v>
      </c>
      <c r="I25" s="14">
        <f t="shared" si="18"/>
        <v>665</v>
      </c>
      <c r="J25" s="15">
        <f t="shared" si="19"/>
        <v>540</v>
      </c>
      <c r="K25" s="15">
        <f t="shared" si="20"/>
        <v>270</v>
      </c>
      <c r="L25" s="15">
        <f t="shared" si="21"/>
        <v>135</v>
      </c>
      <c r="M25" s="15">
        <f t="shared" si="22"/>
        <v>67.5</v>
      </c>
      <c r="N25" s="14">
        <v>540</v>
      </c>
      <c r="O25" s="14">
        <v>270</v>
      </c>
      <c r="P25" s="14">
        <v>135</v>
      </c>
      <c r="Q25" s="14">
        <v>70</v>
      </c>
      <c r="R25" s="16">
        <f t="shared" si="23"/>
        <v>1360</v>
      </c>
    </row>
    <row r="26" spans="2:18" ht="15.75" x14ac:dyDescent="0.25">
      <c r="B26" s="12">
        <v>55</v>
      </c>
      <c r="C26" s="13">
        <v>50</v>
      </c>
      <c r="D26" s="14">
        <f t="shared" si="14"/>
        <v>2750</v>
      </c>
      <c r="E26" s="15">
        <f t="shared" si="15"/>
        <v>1375</v>
      </c>
      <c r="F26" s="15">
        <f t="shared" si="16"/>
        <v>687.5</v>
      </c>
      <c r="G26" s="14">
        <v>690</v>
      </c>
      <c r="H26" s="15">
        <f t="shared" si="17"/>
        <v>687.5</v>
      </c>
      <c r="I26" s="14">
        <f t="shared" si="18"/>
        <v>675</v>
      </c>
      <c r="J26" s="15">
        <f t="shared" si="19"/>
        <v>550</v>
      </c>
      <c r="K26" s="15">
        <f t="shared" si="20"/>
        <v>275</v>
      </c>
      <c r="L26" s="15">
        <f t="shared" si="21"/>
        <v>137.5</v>
      </c>
      <c r="M26" s="15">
        <f t="shared" si="22"/>
        <v>68.75</v>
      </c>
      <c r="N26" s="14">
        <v>550</v>
      </c>
      <c r="O26" s="14">
        <v>275</v>
      </c>
      <c r="P26" s="14">
        <v>140</v>
      </c>
      <c r="Q26" s="14">
        <v>70</v>
      </c>
      <c r="R26" s="16">
        <f t="shared" si="23"/>
        <v>1385</v>
      </c>
    </row>
    <row r="27" spans="2:18" ht="15.75" x14ac:dyDescent="0.25">
      <c r="B27" s="12">
        <v>56</v>
      </c>
      <c r="C27" s="13">
        <v>50</v>
      </c>
      <c r="D27" s="14">
        <f t="shared" si="14"/>
        <v>2800</v>
      </c>
      <c r="E27" s="15">
        <f t="shared" si="15"/>
        <v>1400</v>
      </c>
      <c r="F27" s="15">
        <f t="shared" si="16"/>
        <v>700</v>
      </c>
      <c r="G27" s="14">
        <v>700</v>
      </c>
      <c r="H27" s="15">
        <f t="shared" si="17"/>
        <v>700</v>
      </c>
      <c r="I27" s="14">
        <f t="shared" si="18"/>
        <v>700</v>
      </c>
      <c r="J27" s="15">
        <f t="shared" si="19"/>
        <v>560</v>
      </c>
      <c r="K27" s="15">
        <f t="shared" si="20"/>
        <v>280</v>
      </c>
      <c r="L27" s="15">
        <f t="shared" si="21"/>
        <v>140</v>
      </c>
      <c r="M27" s="15">
        <f t="shared" si="22"/>
        <v>70</v>
      </c>
      <c r="N27" s="14">
        <v>560</v>
      </c>
      <c r="O27" s="14">
        <v>280</v>
      </c>
      <c r="P27" s="14">
        <v>140</v>
      </c>
      <c r="Q27" s="14">
        <v>70</v>
      </c>
      <c r="R27" s="16">
        <f t="shared" si="23"/>
        <v>1400</v>
      </c>
    </row>
    <row r="28" spans="2:18" ht="15.75" x14ac:dyDescent="0.25">
      <c r="B28" s="12">
        <v>57</v>
      </c>
      <c r="C28" s="13">
        <v>50</v>
      </c>
      <c r="D28" s="14">
        <f t="shared" si="14"/>
        <v>2850</v>
      </c>
      <c r="E28" s="15">
        <f t="shared" si="15"/>
        <v>1425</v>
      </c>
      <c r="F28" s="15">
        <f t="shared" si="16"/>
        <v>712.5</v>
      </c>
      <c r="G28" s="14">
        <v>715</v>
      </c>
      <c r="H28" s="15">
        <f t="shared" si="17"/>
        <v>712.5</v>
      </c>
      <c r="I28" s="14">
        <f t="shared" si="18"/>
        <v>690</v>
      </c>
      <c r="J28" s="15">
        <f t="shared" si="19"/>
        <v>570</v>
      </c>
      <c r="K28" s="15">
        <f t="shared" si="20"/>
        <v>285</v>
      </c>
      <c r="L28" s="15">
        <f t="shared" si="21"/>
        <v>142.5</v>
      </c>
      <c r="M28" s="15">
        <f t="shared" si="22"/>
        <v>71.25</v>
      </c>
      <c r="N28" s="14">
        <v>570</v>
      </c>
      <c r="O28" s="14">
        <v>285</v>
      </c>
      <c r="P28" s="14">
        <v>145</v>
      </c>
      <c r="Q28" s="14">
        <v>75</v>
      </c>
      <c r="R28" s="16">
        <f t="shared" si="23"/>
        <v>1445</v>
      </c>
    </row>
    <row r="29" spans="2:18" ht="15.75" x14ac:dyDescent="0.25">
      <c r="B29" s="12">
        <v>58</v>
      </c>
      <c r="C29" s="13">
        <v>50</v>
      </c>
      <c r="D29" s="14">
        <f t="shared" si="14"/>
        <v>2900</v>
      </c>
      <c r="E29" s="15">
        <f t="shared" si="15"/>
        <v>1450</v>
      </c>
      <c r="F29" s="15">
        <f t="shared" si="16"/>
        <v>725</v>
      </c>
      <c r="G29" s="14">
        <v>725</v>
      </c>
      <c r="H29" s="15">
        <f t="shared" si="17"/>
        <v>725</v>
      </c>
      <c r="I29" s="14">
        <f t="shared" si="18"/>
        <v>715</v>
      </c>
      <c r="J29" s="15">
        <f t="shared" si="19"/>
        <v>580</v>
      </c>
      <c r="K29" s="15">
        <f t="shared" si="20"/>
        <v>290</v>
      </c>
      <c r="L29" s="15">
        <f t="shared" si="21"/>
        <v>145</v>
      </c>
      <c r="M29" s="15">
        <f t="shared" si="22"/>
        <v>72.5</v>
      </c>
      <c r="N29" s="14">
        <v>580</v>
      </c>
      <c r="O29" s="14">
        <v>290</v>
      </c>
      <c r="P29" s="14">
        <v>145</v>
      </c>
      <c r="Q29" s="14">
        <v>75</v>
      </c>
      <c r="R29" s="16">
        <f t="shared" si="23"/>
        <v>1460</v>
      </c>
    </row>
    <row r="30" spans="2:18" ht="16.5" thickBot="1" x14ac:dyDescent="0.3">
      <c r="B30" s="34">
        <v>59</v>
      </c>
      <c r="C30" s="35">
        <v>50</v>
      </c>
      <c r="D30" s="36">
        <f t="shared" si="14"/>
        <v>2950</v>
      </c>
      <c r="E30" s="37">
        <f t="shared" si="15"/>
        <v>1475</v>
      </c>
      <c r="F30" s="37">
        <f t="shared" si="16"/>
        <v>737.5</v>
      </c>
      <c r="G30" s="36">
        <v>740</v>
      </c>
      <c r="H30" s="37">
        <f t="shared" si="17"/>
        <v>737.5</v>
      </c>
      <c r="I30" s="36">
        <f t="shared" si="18"/>
        <v>725</v>
      </c>
      <c r="J30" s="37">
        <f t="shared" si="19"/>
        <v>590</v>
      </c>
      <c r="K30" s="37">
        <f t="shared" si="20"/>
        <v>295</v>
      </c>
      <c r="L30" s="37">
        <f t="shared" si="21"/>
        <v>147.5</v>
      </c>
      <c r="M30" s="37">
        <f t="shared" si="22"/>
        <v>73.75</v>
      </c>
      <c r="N30" s="36">
        <v>590</v>
      </c>
      <c r="O30" s="36">
        <v>295</v>
      </c>
      <c r="P30" s="36">
        <v>150</v>
      </c>
      <c r="Q30" s="36">
        <v>75</v>
      </c>
      <c r="R30" s="38">
        <f t="shared" si="23"/>
        <v>1485</v>
      </c>
    </row>
    <row r="31" spans="2:18" x14ac:dyDescent="0.25">
      <c r="L31" s="18"/>
    </row>
    <row r="32" spans="2:18" ht="45.75" customHeight="1" x14ac:dyDescent="0.25">
      <c r="B32" s="43" t="s">
        <v>38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</sheetData>
  <sheetProtection password="ECD8" sheet="1" objects="1" scenarios="1" selectLockedCells="1" selectUnlockedCells="1"/>
  <mergeCells count="15">
    <mergeCell ref="R2:R3"/>
    <mergeCell ref="B32:R32"/>
    <mergeCell ref="L2:L3"/>
    <mergeCell ref="H2:H3"/>
    <mergeCell ref="I2:I3"/>
    <mergeCell ref="J2:J3"/>
    <mergeCell ref="K2:K3"/>
    <mergeCell ref="M2:M3"/>
    <mergeCell ref="N2:Q2"/>
    <mergeCell ref="B2:B3"/>
    <mergeCell ref="C2:C3"/>
    <mergeCell ref="D2:D3"/>
    <mergeCell ref="E2:E3"/>
    <mergeCell ref="F2:F3"/>
    <mergeCell ref="G2:G3"/>
  </mergeCells>
  <pageMargins left="0.70866141732283472" right="0.70866141732283472" top="0.78740157480314965" bottom="0.78740157480314965" header="0.31496062992125984" footer="0.31496062992125984"/>
  <pageSetup paperSize="9" scale="79" orientation="landscape" horizontalDpi="0" verticalDpi="0" r:id="rId1"/>
  <headerFooter>
    <oddHeader>&amp;L&amp;"-,Tučné"&amp;18  Systém vyplácení výher, liga nad 32 hráčů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showGridLines="0" zoomScaleNormal="100" workbookViewId="0">
      <selection activeCell="P10" sqref="P10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14.28515625" customWidth="1"/>
    <col min="7" max="9" width="8.5703125" customWidth="1"/>
    <col min="10" max="12" width="8.85546875" customWidth="1"/>
    <col min="13" max="13" width="12.7109375" customWidth="1"/>
    <col min="14" max="14" width="3.5703125" customWidth="1"/>
    <col min="15" max="16" width="14.28515625" customWidth="1"/>
  </cols>
  <sheetData>
    <row r="1" spans="2:16" ht="15.75" thickBot="1" x14ac:dyDescent="0.3"/>
    <row r="2" spans="2:16" ht="15.75" customHeight="1" x14ac:dyDescent="0.25">
      <c r="B2" s="45" t="s">
        <v>0</v>
      </c>
      <c r="C2" s="47" t="s">
        <v>1</v>
      </c>
      <c r="D2" s="41" t="s">
        <v>8</v>
      </c>
      <c r="E2" s="49" t="s">
        <v>21</v>
      </c>
      <c r="F2" s="41" t="s">
        <v>22</v>
      </c>
      <c r="G2" s="41" t="s">
        <v>5</v>
      </c>
      <c r="H2" s="41" t="s">
        <v>6</v>
      </c>
      <c r="I2" s="41" t="s">
        <v>7</v>
      </c>
      <c r="J2" s="51" t="s">
        <v>14</v>
      </c>
      <c r="K2" s="51"/>
      <c r="L2" s="51"/>
      <c r="M2" s="52" t="s">
        <v>15</v>
      </c>
      <c r="O2" s="45" t="s">
        <v>23</v>
      </c>
      <c r="P2" s="55" t="s">
        <v>24</v>
      </c>
    </row>
    <row r="3" spans="2:16" s="2" customFormat="1" ht="52.5" customHeight="1" thickBot="1" x14ac:dyDescent="0.3">
      <c r="B3" s="46"/>
      <c r="C3" s="48"/>
      <c r="D3" s="42"/>
      <c r="E3" s="50"/>
      <c r="F3" s="42"/>
      <c r="G3" s="42"/>
      <c r="H3" s="42"/>
      <c r="I3" s="42"/>
      <c r="J3" s="17" t="s">
        <v>2</v>
      </c>
      <c r="K3" s="17" t="s">
        <v>3</v>
      </c>
      <c r="L3" s="17" t="s">
        <v>4</v>
      </c>
      <c r="M3" s="53"/>
      <c r="O3" s="54"/>
      <c r="P3" s="56"/>
    </row>
    <row r="4" spans="2:16" s="2" customFormat="1" ht="15.75" customHeight="1" x14ac:dyDescent="0.25">
      <c r="B4" s="27">
        <v>4</v>
      </c>
      <c r="C4" s="13">
        <v>50</v>
      </c>
      <c r="D4" s="14">
        <f t="shared" ref="D4:D10" si="0">B4*C4</f>
        <v>200</v>
      </c>
      <c r="E4" s="15">
        <f t="shared" ref="E4:E9" si="1">D4*0.75</f>
        <v>150</v>
      </c>
      <c r="F4" s="19">
        <v>55</v>
      </c>
      <c r="G4" s="15">
        <f t="shared" ref="G4:G7" si="2">E4*0.5</f>
        <v>75</v>
      </c>
      <c r="H4" s="15">
        <f t="shared" ref="H4:H7" si="3">E4*0.3</f>
        <v>45</v>
      </c>
      <c r="I4" s="15">
        <f t="shared" ref="I4:I7" si="4">E4*0.2</f>
        <v>30</v>
      </c>
      <c r="J4" s="14">
        <v>75</v>
      </c>
      <c r="K4" s="14">
        <v>45</v>
      </c>
      <c r="L4" s="14">
        <v>30</v>
      </c>
      <c r="M4" s="16">
        <v>195</v>
      </c>
      <c r="O4" s="25">
        <v>8</v>
      </c>
      <c r="P4" s="26">
        <v>2</v>
      </c>
    </row>
    <row r="5" spans="2:16" s="2" customFormat="1" ht="15.75" customHeight="1" x14ac:dyDescent="0.25">
      <c r="B5" s="40">
        <v>5</v>
      </c>
      <c r="C5" s="13">
        <v>50</v>
      </c>
      <c r="D5" s="14">
        <f t="shared" ref="D5:D6" si="5">B5*C5</f>
        <v>250</v>
      </c>
      <c r="E5" s="15">
        <f t="shared" ref="E5" si="6">D5*0.75</f>
        <v>187.5</v>
      </c>
      <c r="F5" s="19">
        <v>55</v>
      </c>
      <c r="G5" s="15">
        <f t="shared" ref="G5" si="7">E5*0.5</f>
        <v>93.75</v>
      </c>
      <c r="H5" s="15">
        <f t="shared" ref="H5" si="8">E5*0.3</f>
        <v>56.25</v>
      </c>
      <c r="I5" s="15">
        <f t="shared" ref="I5" si="9">E5*0.2</f>
        <v>37.5</v>
      </c>
      <c r="J5" s="14">
        <v>95</v>
      </c>
      <c r="K5" s="14">
        <v>60</v>
      </c>
      <c r="L5" s="14" t="s">
        <v>32</v>
      </c>
      <c r="M5" s="16">
        <v>195</v>
      </c>
      <c r="O5" s="21" t="s">
        <v>25</v>
      </c>
      <c r="P5" s="22">
        <v>4</v>
      </c>
    </row>
    <row r="6" spans="2:16" s="2" customFormat="1" ht="15.75" customHeight="1" x14ac:dyDescent="0.25">
      <c r="B6" s="40">
        <v>5</v>
      </c>
      <c r="C6" s="13">
        <v>50</v>
      </c>
      <c r="D6" s="14">
        <f t="shared" si="5"/>
        <v>250</v>
      </c>
      <c r="E6" s="15">
        <f>D6*0.75</f>
        <v>187.5</v>
      </c>
      <c r="F6" s="19">
        <f>D6-J6-K6-2*L6</f>
        <v>55</v>
      </c>
      <c r="G6" s="15">
        <f>E6*0.45</f>
        <v>84.375</v>
      </c>
      <c r="H6" s="15">
        <f>E6*0.25</f>
        <v>46.875</v>
      </c>
      <c r="I6" s="15">
        <f>E6*0.15</f>
        <v>28.125</v>
      </c>
      <c r="J6" s="14">
        <v>85</v>
      </c>
      <c r="K6" s="14">
        <v>50</v>
      </c>
      <c r="L6" s="14">
        <v>30</v>
      </c>
      <c r="M6" s="16">
        <f t="shared" ref="M6" si="10">J6+K6+2*L6</f>
        <v>195</v>
      </c>
      <c r="O6" s="21" t="s">
        <v>26</v>
      </c>
      <c r="P6" s="22" t="s">
        <v>27</v>
      </c>
    </row>
    <row r="7" spans="2:16" s="2" customFormat="1" ht="15.75" customHeight="1" x14ac:dyDescent="0.25">
      <c r="B7" s="32">
        <v>6</v>
      </c>
      <c r="C7" s="13">
        <v>50</v>
      </c>
      <c r="D7" s="14">
        <f t="shared" si="0"/>
        <v>300</v>
      </c>
      <c r="E7" s="15">
        <f t="shared" si="1"/>
        <v>225</v>
      </c>
      <c r="F7" s="19">
        <v>70</v>
      </c>
      <c r="G7" s="15">
        <f t="shared" si="2"/>
        <v>112.5</v>
      </c>
      <c r="H7" s="15">
        <f t="shared" si="3"/>
        <v>67.5</v>
      </c>
      <c r="I7" s="15">
        <f t="shared" si="4"/>
        <v>45</v>
      </c>
      <c r="J7" s="14">
        <v>115</v>
      </c>
      <c r="K7" s="14">
        <v>70</v>
      </c>
      <c r="L7" s="14" t="s">
        <v>33</v>
      </c>
      <c r="M7" s="16">
        <v>230</v>
      </c>
      <c r="O7" s="21" t="s">
        <v>28</v>
      </c>
      <c r="P7" s="22" t="s">
        <v>29</v>
      </c>
    </row>
    <row r="8" spans="2:16" s="2" customFormat="1" ht="15.75" customHeight="1" thickBot="1" x14ac:dyDescent="0.3">
      <c r="B8" s="32">
        <v>6</v>
      </c>
      <c r="C8" s="13">
        <v>50</v>
      </c>
      <c r="D8" s="14">
        <f t="shared" si="0"/>
        <v>300</v>
      </c>
      <c r="E8" s="15">
        <f>D8*0.75</f>
        <v>225</v>
      </c>
      <c r="F8" s="19">
        <f>D8-J8-K8-2*L8</f>
        <v>65</v>
      </c>
      <c r="G8" s="15">
        <f>E8*0.45</f>
        <v>101.25</v>
      </c>
      <c r="H8" s="15">
        <f>E8*0.25</f>
        <v>56.25</v>
      </c>
      <c r="I8" s="15">
        <f>E8*0.15</f>
        <v>33.75</v>
      </c>
      <c r="J8" s="14">
        <v>105</v>
      </c>
      <c r="K8" s="14">
        <v>60</v>
      </c>
      <c r="L8" s="14">
        <v>35</v>
      </c>
      <c r="M8" s="16">
        <f t="shared" ref="M8" si="11">J8+K8+2*L8</f>
        <v>235</v>
      </c>
      <c r="O8" s="23" t="s">
        <v>30</v>
      </c>
      <c r="P8" s="24" t="s">
        <v>31</v>
      </c>
    </row>
    <row r="9" spans="2:16" s="2" customFormat="1" ht="15.75" customHeight="1" x14ac:dyDescent="0.25">
      <c r="B9" s="32">
        <v>7</v>
      </c>
      <c r="C9" s="13">
        <v>50</v>
      </c>
      <c r="D9" s="14">
        <f t="shared" si="0"/>
        <v>350</v>
      </c>
      <c r="E9" s="15">
        <f t="shared" si="1"/>
        <v>262.5</v>
      </c>
      <c r="F9" s="19">
        <v>80</v>
      </c>
      <c r="G9" s="15">
        <f>E9*0.5</f>
        <v>131.25</v>
      </c>
      <c r="H9" s="15">
        <f>E9*0.3</f>
        <v>78.75</v>
      </c>
      <c r="I9" s="15">
        <f>E9*0.2</f>
        <v>52.5</v>
      </c>
      <c r="J9" s="14">
        <v>135</v>
      </c>
      <c r="K9" s="14">
        <v>80</v>
      </c>
      <c r="L9" s="14" t="s">
        <v>34</v>
      </c>
      <c r="M9" s="16">
        <v>270</v>
      </c>
      <c r="O9" s="20"/>
      <c r="P9" s="20"/>
    </row>
    <row r="10" spans="2:16" s="2" customFormat="1" ht="15.75" customHeight="1" x14ac:dyDescent="0.25">
      <c r="B10" s="40">
        <v>7</v>
      </c>
      <c r="C10" s="13">
        <v>50</v>
      </c>
      <c r="D10" s="14">
        <f t="shared" si="0"/>
        <v>350</v>
      </c>
      <c r="E10" s="15">
        <f>D10*0.75</f>
        <v>262.5</v>
      </c>
      <c r="F10" s="19">
        <f>D10-J10-K10-2*L10</f>
        <v>80</v>
      </c>
      <c r="G10" s="15">
        <f>E10*0.45</f>
        <v>118.125</v>
      </c>
      <c r="H10" s="15">
        <f>E10*0.25</f>
        <v>65.625</v>
      </c>
      <c r="I10" s="15">
        <f>E10*0.15</f>
        <v>39.375</v>
      </c>
      <c r="J10" s="14">
        <v>120</v>
      </c>
      <c r="K10" s="14">
        <v>70</v>
      </c>
      <c r="L10" s="14">
        <v>40</v>
      </c>
      <c r="M10" s="16">
        <f t="shared" ref="M10" si="12">J10+K10+2*L10</f>
        <v>270</v>
      </c>
      <c r="O10" s="31"/>
      <c r="P10" s="31"/>
    </row>
    <row r="11" spans="2:16" ht="15.75" customHeight="1" x14ac:dyDescent="0.25">
      <c r="B11" s="12">
        <v>8</v>
      </c>
      <c r="C11" s="13">
        <v>50</v>
      </c>
      <c r="D11" s="14">
        <f t="shared" ref="D11:D35" si="13">B11*C11</f>
        <v>400</v>
      </c>
      <c r="E11" s="15">
        <f>D11*0.75</f>
        <v>300</v>
      </c>
      <c r="F11" s="19">
        <f>D11-J11-K11-2*L11</f>
        <v>100</v>
      </c>
      <c r="G11" s="15">
        <f>E11*0.45</f>
        <v>135</v>
      </c>
      <c r="H11" s="15">
        <f>E11*0.25</f>
        <v>75</v>
      </c>
      <c r="I11" s="15">
        <f>E11*0.15</f>
        <v>45</v>
      </c>
      <c r="J11" s="14">
        <v>135</v>
      </c>
      <c r="K11" s="14">
        <v>75</v>
      </c>
      <c r="L11" s="14">
        <v>45</v>
      </c>
      <c r="M11" s="16">
        <f t="shared" ref="M11:M35" si="14">J11+K11+2*L11</f>
        <v>300</v>
      </c>
      <c r="O11" s="31"/>
      <c r="P11" s="31"/>
    </row>
    <row r="12" spans="2:16" ht="15.75" x14ac:dyDescent="0.25">
      <c r="B12" s="12">
        <v>9</v>
      </c>
      <c r="C12" s="13">
        <v>50</v>
      </c>
      <c r="D12" s="14">
        <f t="shared" si="13"/>
        <v>450</v>
      </c>
      <c r="E12" s="15">
        <f t="shared" ref="E12:E35" si="15">D12*0.75</f>
        <v>337.5</v>
      </c>
      <c r="F12" s="19">
        <f t="shared" ref="F12:F35" si="16">D12-J12-K12-2*L12</f>
        <v>100</v>
      </c>
      <c r="G12" s="15">
        <f t="shared" ref="G12:G35" si="17">E12*0.45</f>
        <v>151.875</v>
      </c>
      <c r="H12" s="15">
        <f t="shared" ref="H12:H35" si="18">E12*0.25</f>
        <v>84.375</v>
      </c>
      <c r="I12" s="15">
        <f t="shared" ref="I12:I35" si="19">E12*0.15</f>
        <v>50.625</v>
      </c>
      <c r="J12" s="14">
        <v>155</v>
      </c>
      <c r="K12" s="14">
        <v>85</v>
      </c>
      <c r="L12" s="14">
        <v>55</v>
      </c>
      <c r="M12" s="16">
        <f t="shared" si="14"/>
        <v>350</v>
      </c>
      <c r="O12" s="33"/>
      <c r="P12" s="33"/>
    </row>
    <row r="13" spans="2:16" ht="15.75" x14ac:dyDescent="0.25">
      <c r="B13" s="12">
        <v>10</v>
      </c>
      <c r="C13" s="13">
        <v>50</v>
      </c>
      <c r="D13" s="14">
        <f t="shared" si="13"/>
        <v>500</v>
      </c>
      <c r="E13" s="15">
        <f t="shared" si="15"/>
        <v>375</v>
      </c>
      <c r="F13" s="19">
        <f t="shared" si="16"/>
        <v>115</v>
      </c>
      <c r="G13" s="15">
        <f t="shared" si="17"/>
        <v>168.75</v>
      </c>
      <c r="H13" s="15">
        <f t="shared" si="18"/>
        <v>93.75</v>
      </c>
      <c r="I13" s="15">
        <f t="shared" si="19"/>
        <v>56.25</v>
      </c>
      <c r="J13" s="14">
        <v>170</v>
      </c>
      <c r="K13" s="14">
        <v>95</v>
      </c>
      <c r="L13" s="14">
        <v>60</v>
      </c>
      <c r="M13" s="16">
        <f t="shared" si="14"/>
        <v>385</v>
      </c>
      <c r="O13" s="33"/>
      <c r="P13" s="33"/>
    </row>
    <row r="14" spans="2:16" ht="15.75" x14ac:dyDescent="0.25">
      <c r="B14" s="12">
        <v>11</v>
      </c>
      <c r="C14" s="13">
        <v>50</v>
      </c>
      <c r="D14" s="14">
        <f t="shared" si="13"/>
        <v>550</v>
      </c>
      <c r="E14" s="15">
        <f t="shared" si="15"/>
        <v>412.5</v>
      </c>
      <c r="F14" s="19">
        <f t="shared" si="16"/>
        <v>125</v>
      </c>
      <c r="G14" s="15">
        <f t="shared" si="17"/>
        <v>185.625</v>
      </c>
      <c r="H14" s="15">
        <f t="shared" si="18"/>
        <v>103.125</v>
      </c>
      <c r="I14" s="15">
        <f t="shared" si="19"/>
        <v>61.875</v>
      </c>
      <c r="J14" s="14">
        <v>190</v>
      </c>
      <c r="K14" s="14">
        <v>105</v>
      </c>
      <c r="L14" s="14">
        <v>65</v>
      </c>
      <c r="M14" s="16">
        <f t="shared" si="14"/>
        <v>425</v>
      </c>
      <c r="O14" s="33"/>
      <c r="P14" s="33"/>
    </row>
    <row r="15" spans="2:16" ht="15.75" x14ac:dyDescent="0.25">
      <c r="B15" s="12">
        <v>12</v>
      </c>
      <c r="C15" s="13">
        <v>50</v>
      </c>
      <c r="D15" s="14">
        <f t="shared" si="13"/>
        <v>600</v>
      </c>
      <c r="E15" s="15">
        <f t="shared" si="15"/>
        <v>450</v>
      </c>
      <c r="F15" s="19">
        <f t="shared" si="16"/>
        <v>140</v>
      </c>
      <c r="G15" s="15">
        <f t="shared" si="17"/>
        <v>202.5</v>
      </c>
      <c r="H15" s="15">
        <f t="shared" si="18"/>
        <v>112.5</v>
      </c>
      <c r="I15" s="15">
        <f t="shared" si="19"/>
        <v>67.5</v>
      </c>
      <c r="J15" s="14">
        <v>205</v>
      </c>
      <c r="K15" s="14">
        <v>115</v>
      </c>
      <c r="L15" s="14">
        <v>70</v>
      </c>
      <c r="M15" s="16">
        <f t="shared" si="14"/>
        <v>460</v>
      </c>
      <c r="O15" s="33"/>
      <c r="P15" s="33"/>
    </row>
    <row r="16" spans="2:16" ht="15.75" x14ac:dyDescent="0.25">
      <c r="B16" s="12">
        <v>13</v>
      </c>
      <c r="C16" s="13">
        <v>50</v>
      </c>
      <c r="D16" s="14">
        <f t="shared" si="13"/>
        <v>650</v>
      </c>
      <c r="E16" s="15">
        <f t="shared" si="15"/>
        <v>487.5</v>
      </c>
      <c r="F16" s="19">
        <f t="shared" si="16"/>
        <v>155</v>
      </c>
      <c r="G16" s="15">
        <f t="shared" si="17"/>
        <v>219.375</v>
      </c>
      <c r="H16" s="15">
        <f t="shared" si="18"/>
        <v>121.875</v>
      </c>
      <c r="I16" s="15">
        <f t="shared" si="19"/>
        <v>73.125</v>
      </c>
      <c r="J16" s="14">
        <v>220</v>
      </c>
      <c r="K16" s="14">
        <v>125</v>
      </c>
      <c r="L16" s="14">
        <v>75</v>
      </c>
      <c r="M16" s="16">
        <f t="shared" si="14"/>
        <v>495</v>
      </c>
      <c r="O16" s="33"/>
      <c r="P16" s="33"/>
    </row>
    <row r="17" spans="2:16" ht="15.75" x14ac:dyDescent="0.25">
      <c r="B17" s="12">
        <v>14</v>
      </c>
      <c r="C17" s="13">
        <v>50</v>
      </c>
      <c r="D17" s="14">
        <f t="shared" si="13"/>
        <v>700</v>
      </c>
      <c r="E17" s="15">
        <f t="shared" si="15"/>
        <v>525</v>
      </c>
      <c r="F17" s="19">
        <f t="shared" si="16"/>
        <v>165</v>
      </c>
      <c r="G17" s="15">
        <f t="shared" si="17"/>
        <v>236.25</v>
      </c>
      <c r="H17" s="15">
        <f t="shared" si="18"/>
        <v>131.25</v>
      </c>
      <c r="I17" s="15">
        <f t="shared" si="19"/>
        <v>78.75</v>
      </c>
      <c r="J17" s="14">
        <v>240</v>
      </c>
      <c r="K17" s="14">
        <v>135</v>
      </c>
      <c r="L17" s="14">
        <v>80</v>
      </c>
      <c r="M17" s="16">
        <f t="shared" si="14"/>
        <v>535</v>
      </c>
      <c r="O17" s="33"/>
      <c r="P17" s="33"/>
    </row>
    <row r="18" spans="2:16" ht="15.75" x14ac:dyDescent="0.25">
      <c r="B18" s="12">
        <v>15</v>
      </c>
      <c r="C18" s="13">
        <v>50</v>
      </c>
      <c r="D18" s="14">
        <f t="shared" si="13"/>
        <v>750</v>
      </c>
      <c r="E18" s="15">
        <f t="shared" si="15"/>
        <v>562.5</v>
      </c>
      <c r="F18" s="19">
        <f t="shared" si="16"/>
        <v>180</v>
      </c>
      <c r="G18" s="15">
        <f t="shared" si="17"/>
        <v>253.125</v>
      </c>
      <c r="H18" s="15">
        <f>E18*0.25</f>
        <v>140.625</v>
      </c>
      <c r="I18" s="15">
        <f t="shared" si="19"/>
        <v>84.375</v>
      </c>
      <c r="J18" s="14">
        <v>255</v>
      </c>
      <c r="K18" s="14">
        <v>145</v>
      </c>
      <c r="L18" s="14">
        <v>85</v>
      </c>
      <c r="M18" s="16">
        <f t="shared" si="14"/>
        <v>570</v>
      </c>
    </row>
    <row r="19" spans="2:16" ht="15.75" x14ac:dyDescent="0.25">
      <c r="B19" s="12">
        <v>16</v>
      </c>
      <c r="C19" s="13">
        <v>50</v>
      </c>
      <c r="D19" s="14">
        <f t="shared" si="13"/>
        <v>800</v>
      </c>
      <c r="E19" s="15">
        <f t="shared" si="15"/>
        <v>600</v>
      </c>
      <c r="F19" s="19">
        <f t="shared" si="16"/>
        <v>200</v>
      </c>
      <c r="G19" s="15">
        <f t="shared" si="17"/>
        <v>270</v>
      </c>
      <c r="H19" s="15">
        <f t="shared" si="18"/>
        <v>150</v>
      </c>
      <c r="I19" s="15">
        <f t="shared" si="19"/>
        <v>90</v>
      </c>
      <c r="J19" s="14">
        <v>270</v>
      </c>
      <c r="K19" s="14">
        <v>150</v>
      </c>
      <c r="L19" s="14">
        <v>90</v>
      </c>
      <c r="M19" s="16">
        <f t="shared" si="14"/>
        <v>600</v>
      </c>
    </row>
    <row r="20" spans="2:16" ht="15.75" x14ac:dyDescent="0.25">
      <c r="B20" s="12">
        <v>17</v>
      </c>
      <c r="C20" s="13">
        <v>50</v>
      </c>
      <c r="D20" s="14">
        <f t="shared" si="13"/>
        <v>850</v>
      </c>
      <c r="E20" s="15">
        <f t="shared" si="15"/>
        <v>637.5</v>
      </c>
      <c r="F20" s="19">
        <f t="shared" si="16"/>
        <v>200</v>
      </c>
      <c r="G20" s="15">
        <f t="shared" si="17"/>
        <v>286.875</v>
      </c>
      <c r="H20" s="15">
        <f t="shared" si="18"/>
        <v>159.375</v>
      </c>
      <c r="I20" s="15">
        <f t="shared" si="19"/>
        <v>95.625</v>
      </c>
      <c r="J20" s="14">
        <v>290</v>
      </c>
      <c r="K20" s="14">
        <v>160</v>
      </c>
      <c r="L20" s="14">
        <v>100</v>
      </c>
      <c r="M20" s="16">
        <f t="shared" si="14"/>
        <v>650</v>
      </c>
    </row>
    <row r="21" spans="2:16" ht="15.75" x14ac:dyDescent="0.25">
      <c r="B21" s="12">
        <v>18</v>
      </c>
      <c r="C21" s="13">
        <v>50</v>
      </c>
      <c r="D21" s="14">
        <f t="shared" si="13"/>
        <v>900</v>
      </c>
      <c r="E21" s="15">
        <f t="shared" si="15"/>
        <v>675</v>
      </c>
      <c r="F21" s="19">
        <f t="shared" si="16"/>
        <v>215</v>
      </c>
      <c r="G21" s="15">
        <f t="shared" si="17"/>
        <v>303.75</v>
      </c>
      <c r="H21" s="15">
        <f t="shared" si="18"/>
        <v>168.75</v>
      </c>
      <c r="I21" s="15">
        <f t="shared" si="19"/>
        <v>101.25</v>
      </c>
      <c r="J21" s="14">
        <v>305</v>
      </c>
      <c r="K21" s="14">
        <v>170</v>
      </c>
      <c r="L21" s="14">
        <v>105</v>
      </c>
      <c r="M21" s="16">
        <f t="shared" si="14"/>
        <v>685</v>
      </c>
    </row>
    <row r="22" spans="2:16" ht="15.75" x14ac:dyDescent="0.25">
      <c r="B22" s="12">
        <v>19</v>
      </c>
      <c r="C22" s="13">
        <v>50</v>
      </c>
      <c r="D22" s="14">
        <f t="shared" si="13"/>
        <v>950</v>
      </c>
      <c r="E22" s="15">
        <f t="shared" si="15"/>
        <v>712.5</v>
      </c>
      <c r="F22" s="19">
        <f t="shared" si="16"/>
        <v>225</v>
      </c>
      <c r="G22" s="15">
        <f t="shared" si="17"/>
        <v>320.625</v>
      </c>
      <c r="H22" s="15">
        <f t="shared" si="18"/>
        <v>178.125</v>
      </c>
      <c r="I22" s="15">
        <f t="shared" si="19"/>
        <v>106.875</v>
      </c>
      <c r="J22" s="14">
        <v>325</v>
      </c>
      <c r="K22" s="14">
        <v>180</v>
      </c>
      <c r="L22" s="14">
        <v>110</v>
      </c>
      <c r="M22" s="16">
        <f t="shared" si="14"/>
        <v>725</v>
      </c>
    </row>
    <row r="23" spans="2:16" ht="15.75" x14ac:dyDescent="0.25">
      <c r="B23" s="12">
        <v>20</v>
      </c>
      <c r="C23" s="13">
        <v>50</v>
      </c>
      <c r="D23" s="14">
        <f t="shared" si="13"/>
        <v>1000</v>
      </c>
      <c r="E23" s="15">
        <f t="shared" si="15"/>
        <v>750</v>
      </c>
      <c r="F23" s="19">
        <f t="shared" si="16"/>
        <v>340</v>
      </c>
      <c r="G23" s="15">
        <f t="shared" si="17"/>
        <v>337.5</v>
      </c>
      <c r="H23" s="15">
        <f t="shared" si="18"/>
        <v>187.5</v>
      </c>
      <c r="I23" s="15">
        <f t="shared" si="19"/>
        <v>112.5</v>
      </c>
      <c r="J23" s="14">
        <v>240</v>
      </c>
      <c r="K23" s="14">
        <v>190</v>
      </c>
      <c r="L23" s="14">
        <v>115</v>
      </c>
      <c r="M23" s="16">
        <f t="shared" si="14"/>
        <v>660</v>
      </c>
    </row>
    <row r="24" spans="2:16" ht="15.75" x14ac:dyDescent="0.25">
      <c r="B24" s="12">
        <v>21</v>
      </c>
      <c r="C24" s="13">
        <v>50</v>
      </c>
      <c r="D24" s="14">
        <f t="shared" si="13"/>
        <v>1050</v>
      </c>
      <c r="E24" s="15">
        <f t="shared" si="15"/>
        <v>787.5</v>
      </c>
      <c r="F24" s="19">
        <f t="shared" si="16"/>
        <v>250</v>
      </c>
      <c r="G24" s="15">
        <f t="shared" si="17"/>
        <v>354.375</v>
      </c>
      <c r="H24" s="15">
        <f t="shared" si="18"/>
        <v>196.875</v>
      </c>
      <c r="I24" s="15">
        <f t="shared" si="19"/>
        <v>118.125</v>
      </c>
      <c r="J24" s="14">
        <v>360</v>
      </c>
      <c r="K24" s="14">
        <v>200</v>
      </c>
      <c r="L24" s="14">
        <v>120</v>
      </c>
      <c r="M24" s="16">
        <f t="shared" si="14"/>
        <v>800</v>
      </c>
    </row>
    <row r="25" spans="2:16" ht="15.75" x14ac:dyDescent="0.25">
      <c r="B25" s="12">
        <v>22</v>
      </c>
      <c r="C25" s="13">
        <v>50</v>
      </c>
      <c r="D25" s="14">
        <f t="shared" si="13"/>
        <v>1100</v>
      </c>
      <c r="E25" s="15">
        <f t="shared" si="15"/>
        <v>825</v>
      </c>
      <c r="F25" s="19">
        <f t="shared" si="16"/>
        <v>265</v>
      </c>
      <c r="G25" s="15">
        <f t="shared" si="17"/>
        <v>371.25</v>
      </c>
      <c r="H25" s="15">
        <f t="shared" si="18"/>
        <v>206.25</v>
      </c>
      <c r="I25" s="15">
        <f t="shared" si="19"/>
        <v>123.75</v>
      </c>
      <c r="J25" s="14">
        <v>375</v>
      </c>
      <c r="K25" s="14">
        <v>210</v>
      </c>
      <c r="L25" s="14">
        <v>125</v>
      </c>
      <c r="M25" s="16">
        <f t="shared" si="14"/>
        <v>835</v>
      </c>
    </row>
    <row r="26" spans="2:16" ht="15.75" x14ac:dyDescent="0.25">
      <c r="B26" s="12">
        <v>23</v>
      </c>
      <c r="C26" s="13">
        <v>50</v>
      </c>
      <c r="D26" s="14">
        <f t="shared" si="13"/>
        <v>1150</v>
      </c>
      <c r="E26" s="15">
        <f t="shared" si="15"/>
        <v>862.5</v>
      </c>
      <c r="F26" s="19">
        <f t="shared" si="16"/>
        <v>280</v>
      </c>
      <c r="G26" s="15">
        <f t="shared" si="17"/>
        <v>388.125</v>
      </c>
      <c r="H26" s="15">
        <f t="shared" si="18"/>
        <v>215.625</v>
      </c>
      <c r="I26" s="15">
        <f t="shared" si="19"/>
        <v>129.375</v>
      </c>
      <c r="J26" s="14">
        <v>390</v>
      </c>
      <c r="K26" s="14">
        <v>220</v>
      </c>
      <c r="L26" s="14">
        <v>130</v>
      </c>
      <c r="M26" s="16">
        <f t="shared" si="14"/>
        <v>870</v>
      </c>
    </row>
    <row r="27" spans="2:16" ht="15.75" x14ac:dyDescent="0.25">
      <c r="B27" s="12">
        <v>24</v>
      </c>
      <c r="C27" s="13">
        <v>50</v>
      </c>
      <c r="D27" s="14">
        <f t="shared" si="13"/>
        <v>1200</v>
      </c>
      <c r="E27" s="15">
        <f t="shared" si="15"/>
        <v>900</v>
      </c>
      <c r="F27" s="19">
        <f t="shared" si="16"/>
        <v>300</v>
      </c>
      <c r="G27" s="15">
        <f t="shared" si="17"/>
        <v>405</v>
      </c>
      <c r="H27" s="15">
        <f t="shared" si="18"/>
        <v>225</v>
      </c>
      <c r="I27" s="15">
        <f t="shared" si="19"/>
        <v>135</v>
      </c>
      <c r="J27" s="14">
        <v>405</v>
      </c>
      <c r="K27" s="14">
        <v>225</v>
      </c>
      <c r="L27" s="14">
        <v>135</v>
      </c>
      <c r="M27" s="16">
        <f t="shared" si="14"/>
        <v>900</v>
      </c>
    </row>
    <row r="28" spans="2:16" ht="15.75" x14ac:dyDescent="0.25">
      <c r="B28" s="12">
        <v>25</v>
      </c>
      <c r="C28" s="13">
        <v>50</v>
      </c>
      <c r="D28" s="14">
        <f t="shared" si="13"/>
        <v>1250</v>
      </c>
      <c r="E28" s="15">
        <f t="shared" si="15"/>
        <v>937.5</v>
      </c>
      <c r="F28" s="19">
        <f t="shared" si="16"/>
        <v>301</v>
      </c>
      <c r="G28" s="15">
        <f t="shared" si="17"/>
        <v>421.875</v>
      </c>
      <c r="H28" s="15">
        <f t="shared" si="18"/>
        <v>234.375</v>
      </c>
      <c r="I28" s="15">
        <f t="shared" si="19"/>
        <v>140.625</v>
      </c>
      <c r="J28" s="14">
        <v>425</v>
      </c>
      <c r="K28" s="14">
        <v>234</v>
      </c>
      <c r="L28" s="14">
        <v>145</v>
      </c>
      <c r="M28" s="16">
        <f t="shared" si="14"/>
        <v>949</v>
      </c>
    </row>
    <row r="29" spans="2:16" ht="15.75" x14ac:dyDescent="0.25">
      <c r="B29" s="12">
        <v>26</v>
      </c>
      <c r="C29" s="13">
        <v>50</v>
      </c>
      <c r="D29" s="14">
        <f t="shared" si="13"/>
        <v>1300</v>
      </c>
      <c r="E29" s="15">
        <f t="shared" si="15"/>
        <v>975</v>
      </c>
      <c r="F29" s="19">
        <f t="shared" si="16"/>
        <v>315</v>
      </c>
      <c r="G29" s="15">
        <f t="shared" si="17"/>
        <v>438.75</v>
      </c>
      <c r="H29" s="15">
        <f t="shared" si="18"/>
        <v>243.75</v>
      </c>
      <c r="I29" s="15">
        <f t="shared" si="19"/>
        <v>146.25</v>
      </c>
      <c r="J29" s="14">
        <v>440</v>
      </c>
      <c r="K29" s="14">
        <v>245</v>
      </c>
      <c r="L29" s="14">
        <v>150</v>
      </c>
      <c r="M29" s="16">
        <f t="shared" si="14"/>
        <v>985</v>
      </c>
    </row>
    <row r="30" spans="2:16" ht="15.75" x14ac:dyDescent="0.25">
      <c r="B30" s="12">
        <v>27</v>
      </c>
      <c r="C30" s="13">
        <v>50</v>
      </c>
      <c r="D30" s="14">
        <f t="shared" si="13"/>
        <v>1350</v>
      </c>
      <c r="E30" s="15">
        <f t="shared" si="15"/>
        <v>1012.5</v>
      </c>
      <c r="F30" s="19">
        <f t="shared" si="16"/>
        <v>325</v>
      </c>
      <c r="G30" s="15">
        <f t="shared" si="17"/>
        <v>455.625</v>
      </c>
      <c r="H30" s="15">
        <f t="shared" si="18"/>
        <v>253.125</v>
      </c>
      <c r="I30" s="15">
        <f t="shared" si="19"/>
        <v>151.875</v>
      </c>
      <c r="J30" s="14">
        <v>460</v>
      </c>
      <c r="K30" s="14">
        <v>255</v>
      </c>
      <c r="L30" s="14">
        <v>155</v>
      </c>
      <c r="M30" s="16">
        <f t="shared" si="14"/>
        <v>1025</v>
      </c>
    </row>
    <row r="31" spans="2:16" ht="15.75" x14ac:dyDescent="0.25">
      <c r="B31" s="12">
        <v>28</v>
      </c>
      <c r="C31" s="13">
        <v>50</v>
      </c>
      <c r="D31" s="14">
        <f t="shared" si="13"/>
        <v>1400</v>
      </c>
      <c r="E31" s="15">
        <f t="shared" si="15"/>
        <v>1050</v>
      </c>
      <c r="F31" s="19">
        <f t="shared" si="16"/>
        <v>340</v>
      </c>
      <c r="G31" s="15">
        <f t="shared" si="17"/>
        <v>472.5</v>
      </c>
      <c r="H31" s="15">
        <f t="shared" si="18"/>
        <v>262.5</v>
      </c>
      <c r="I31" s="15">
        <f t="shared" si="19"/>
        <v>157.5</v>
      </c>
      <c r="J31" s="14">
        <v>475</v>
      </c>
      <c r="K31" s="14">
        <v>265</v>
      </c>
      <c r="L31" s="14">
        <v>160</v>
      </c>
      <c r="M31" s="16">
        <f t="shared" si="14"/>
        <v>1060</v>
      </c>
    </row>
    <row r="32" spans="2:16" ht="15.75" x14ac:dyDescent="0.25">
      <c r="B32" s="12">
        <v>29</v>
      </c>
      <c r="C32" s="13">
        <v>50</v>
      </c>
      <c r="D32" s="14">
        <f t="shared" si="13"/>
        <v>1450</v>
      </c>
      <c r="E32" s="15">
        <f t="shared" si="15"/>
        <v>1087.5</v>
      </c>
      <c r="F32" s="19">
        <f t="shared" si="16"/>
        <v>355</v>
      </c>
      <c r="G32" s="15">
        <f t="shared" si="17"/>
        <v>489.375</v>
      </c>
      <c r="H32" s="15">
        <f t="shared" si="18"/>
        <v>271.875</v>
      </c>
      <c r="I32" s="15">
        <f t="shared" si="19"/>
        <v>163.125</v>
      </c>
      <c r="J32" s="14">
        <v>490</v>
      </c>
      <c r="K32" s="14">
        <v>275</v>
      </c>
      <c r="L32" s="14">
        <v>165</v>
      </c>
      <c r="M32" s="16">
        <f t="shared" si="14"/>
        <v>1095</v>
      </c>
    </row>
    <row r="33" spans="2:13" ht="15.75" x14ac:dyDescent="0.25">
      <c r="B33" s="12">
        <v>30</v>
      </c>
      <c r="C33" s="13">
        <v>50</v>
      </c>
      <c r="D33" s="14">
        <f t="shared" si="13"/>
        <v>1500</v>
      </c>
      <c r="E33" s="15">
        <f t="shared" si="15"/>
        <v>1125</v>
      </c>
      <c r="F33" s="19">
        <f t="shared" si="16"/>
        <v>365</v>
      </c>
      <c r="G33" s="15">
        <f t="shared" si="17"/>
        <v>506.25</v>
      </c>
      <c r="H33" s="15">
        <f t="shared" si="18"/>
        <v>281.25</v>
      </c>
      <c r="I33" s="15">
        <f t="shared" si="19"/>
        <v>168.75</v>
      </c>
      <c r="J33" s="14">
        <v>510</v>
      </c>
      <c r="K33" s="14">
        <v>285</v>
      </c>
      <c r="L33" s="14">
        <v>170</v>
      </c>
      <c r="M33" s="16">
        <f t="shared" si="14"/>
        <v>1135</v>
      </c>
    </row>
    <row r="34" spans="2:13" ht="15.75" x14ac:dyDescent="0.25">
      <c r="B34" s="12">
        <v>31</v>
      </c>
      <c r="C34" s="13">
        <v>50</v>
      </c>
      <c r="D34" s="14">
        <f t="shared" si="13"/>
        <v>1550</v>
      </c>
      <c r="E34" s="15">
        <f t="shared" si="15"/>
        <v>1162.5</v>
      </c>
      <c r="F34" s="19">
        <f t="shared" si="16"/>
        <v>380</v>
      </c>
      <c r="G34" s="15">
        <f t="shared" si="17"/>
        <v>523.125</v>
      </c>
      <c r="H34" s="15">
        <f t="shared" si="18"/>
        <v>290.625</v>
      </c>
      <c r="I34" s="15">
        <f t="shared" si="19"/>
        <v>174.375</v>
      </c>
      <c r="J34" s="14">
        <v>525</v>
      </c>
      <c r="K34" s="14">
        <v>295</v>
      </c>
      <c r="L34" s="14">
        <v>175</v>
      </c>
      <c r="M34" s="16">
        <f t="shared" si="14"/>
        <v>1170</v>
      </c>
    </row>
    <row r="35" spans="2:13" ht="16.5" thickBot="1" x14ac:dyDescent="0.3">
      <c r="B35" s="34">
        <v>32</v>
      </c>
      <c r="C35" s="35">
        <v>50</v>
      </c>
      <c r="D35" s="36">
        <f t="shared" si="13"/>
        <v>1600</v>
      </c>
      <c r="E35" s="37">
        <f t="shared" si="15"/>
        <v>1200</v>
      </c>
      <c r="F35" s="39">
        <f t="shared" si="16"/>
        <v>400</v>
      </c>
      <c r="G35" s="37">
        <f t="shared" si="17"/>
        <v>540</v>
      </c>
      <c r="H35" s="37">
        <f t="shared" si="18"/>
        <v>300</v>
      </c>
      <c r="I35" s="37">
        <f t="shared" si="19"/>
        <v>180</v>
      </c>
      <c r="J35" s="36">
        <v>540</v>
      </c>
      <c r="K35" s="36">
        <v>300</v>
      </c>
      <c r="L35" s="36">
        <v>180</v>
      </c>
      <c r="M35" s="38">
        <f t="shared" si="14"/>
        <v>1200</v>
      </c>
    </row>
    <row r="37" spans="2:13" ht="45.75" customHeight="1" x14ac:dyDescent="0.25">
      <c r="B37" s="43" t="s">
        <v>37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</sheetData>
  <sheetProtection selectLockedCells="1" selectUnlockedCells="1"/>
  <mergeCells count="13">
    <mergeCell ref="O2:O3"/>
    <mergeCell ref="P2:P3"/>
    <mergeCell ref="B2:B3"/>
    <mergeCell ref="C2:C3"/>
    <mergeCell ref="D2:D3"/>
    <mergeCell ref="E2:E3"/>
    <mergeCell ref="F2:F3"/>
    <mergeCell ref="G2:G3"/>
    <mergeCell ref="B37:M37"/>
    <mergeCell ref="H2:H3"/>
    <mergeCell ref="I2:I3"/>
    <mergeCell ref="J2:L2"/>
    <mergeCell ref="M2:M3"/>
  </mergeCells>
  <pageMargins left="0.70866141732283472" right="0.70866141732283472" top="0.78740157480314965" bottom="0.78740157480314965" header="0.31496062992125984" footer="0.31496062992125984"/>
  <pageSetup paperSize="9" scale="76" orientation="landscape" horizontalDpi="0" verticalDpi="0" r:id="rId1"/>
  <headerFooter>
    <oddHeader>&amp;L&amp;"-,Tučné"&amp;18  Systém vyplácení výher, Open turnaje do 32 hráčů včetně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showGridLines="0" showRowColHeaders="0" topLeftCell="A2" zoomScaleNormal="100" workbookViewId="0">
      <selection activeCell="K41" sqref="K41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14.28515625" customWidth="1"/>
    <col min="7" max="10" width="8.5703125" customWidth="1"/>
    <col min="11" max="14" width="8.85546875" customWidth="1"/>
    <col min="15" max="15" width="12.7109375" customWidth="1"/>
    <col min="16" max="16" width="3.5703125" customWidth="1"/>
    <col min="17" max="18" width="14.28515625" customWidth="1"/>
  </cols>
  <sheetData>
    <row r="1" spans="2:18" ht="15.75" thickBot="1" x14ac:dyDescent="0.3"/>
    <row r="2" spans="2:18" ht="15.75" customHeight="1" x14ac:dyDescent="0.25">
      <c r="B2" s="45" t="s">
        <v>0</v>
      </c>
      <c r="C2" s="47" t="s">
        <v>1</v>
      </c>
      <c r="D2" s="41" t="s">
        <v>8</v>
      </c>
      <c r="E2" s="49" t="s">
        <v>21</v>
      </c>
      <c r="F2" s="41" t="s">
        <v>22</v>
      </c>
      <c r="G2" s="41" t="s">
        <v>19</v>
      </c>
      <c r="H2" s="41" t="s">
        <v>18</v>
      </c>
      <c r="I2" s="41" t="s">
        <v>17</v>
      </c>
      <c r="J2" s="41" t="s">
        <v>16</v>
      </c>
      <c r="K2" s="51" t="s">
        <v>14</v>
      </c>
      <c r="L2" s="51"/>
      <c r="M2" s="51"/>
      <c r="N2" s="51"/>
      <c r="O2" s="52" t="s">
        <v>15</v>
      </c>
      <c r="Q2" s="45" t="s">
        <v>23</v>
      </c>
      <c r="R2" s="55" t="s">
        <v>24</v>
      </c>
    </row>
    <row r="3" spans="2:18" s="2" customFormat="1" ht="52.5" customHeight="1" thickBot="1" x14ac:dyDescent="0.3">
      <c r="B3" s="46"/>
      <c r="C3" s="48"/>
      <c r="D3" s="42"/>
      <c r="E3" s="50"/>
      <c r="F3" s="42"/>
      <c r="G3" s="42"/>
      <c r="H3" s="42"/>
      <c r="I3" s="42"/>
      <c r="J3" s="42"/>
      <c r="K3" s="17" t="s">
        <v>2</v>
      </c>
      <c r="L3" s="17" t="s">
        <v>3</v>
      </c>
      <c r="M3" s="17" t="s">
        <v>4</v>
      </c>
      <c r="N3" s="17" t="s">
        <v>20</v>
      </c>
      <c r="O3" s="53"/>
      <c r="Q3" s="54"/>
      <c r="R3" s="56"/>
    </row>
    <row r="4" spans="2:18" ht="15.75" x14ac:dyDescent="0.25">
      <c r="B4" s="12">
        <v>33</v>
      </c>
      <c r="C4" s="13">
        <v>50</v>
      </c>
      <c r="D4" s="14">
        <f t="shared" ref="D4:D35" si="0">B4*C4</f>
        <v>1650</v>
      </c>
      <c r="E4" s="15">
        <f>D4*0.75</f>
        <v>1237.5</v>
      </c>
      <c r="F4" s="19">
        <f>D4-K4-L4-2*M4-4*N4</f>
        <v>395</v>
      </c>
      <c r="G4" s="15">
        <f>E4*0.4</f>
        <v>495</v>
      </c>
      <c r="H4" s="15">
        <f>E4*0.2</f>
        <v>247.5</v>
      </c>
      <c r="I4" s="15">
        <f>E4*0.1</f>
        <v>123.75</v>
      </c>
      <c r="J4" s="15">
        <f>E4*0.05</f>
        <v>61.875</v>
      </c>
      <c r="K4" s="14">
        <v>495</v>
      </c>
      <c r="L4" s="14">
        <v>250</v>
      </c>
      <c r="M4" s="14">
        <v>125</v>
      </c>
      <c r="N4" s="14">
        <v>65</v>
      </c>
      <c r="O4" s="16">
        <f>K4+L4+2*M4+4*N4</f>
        <v>1255</v>
      </c>
      <c r="Q4" s="25">
        <v>8</v>
      </c>
      <c r="R4" s="26">
        <v>2</v>
      </c>
    </row>
    <row r="5" spans="2:18" ht="15.75" x14ac:dyDescent="0.25">
      <c r="B5" s="12">
        <v>34</v>
      </c>
      <c r="C5" s="13">
        <v>50</v>
      </c>
      <c r="D5" s="14">
        <f t="shared" si="0"/>
        <v>1700</v>
      </c>
      <c r="E5" s="15">
        <f t="shared" ref="E5:E35" si="1">D5*0.75</f>
        <v>1275</v>
      </c>
      <c r="F5" s="19">
        <f t="shared" ref="F5:F35" si="2">D5-K5-L5-2*M5-4*N5</f>
        <v>415</v>
      </c>
      <c r="G5" s="15">
        <f t="shared" ref="G5:G35" si="3">E5*0.4</f>
        <v>510</v>
      </c>
      <c r="H5" s="15">
        <f t="shared" ref="H5:H35" si="4">E5*0.2</f>
        <v>255</v>
      </c>
      <c r="I5" s="15">
        <f t="shared" ref="I5:I35" si="5">E5*0.1</f>
        <v>127.5</v>
      </c>
      <c r="J5" s="15">
        <f t="shared" ref="J5:J35" si="6">E5*0.05</f>
        <v>63.75</v>
      </c>
      <c r="K5" s="14">
        <v>510</v>
      </c>
      <c r="L5" s="14">
        <v>255</v>
      </c>
      <c r="M5" s="14">
        <v>130</v>
      </c>
      <c r="N5" s="14">
        <v>65</v>
      </c>
      <c r="O5" s="16">
        <f t="shared" ref="O5:O35" si="7">K5+L5+2*M5+4*N5</f>
        <v>1285</v>
      </c>
      <c r="Q5" s="21" t="s">
        <v>25</v>
      </c>
      <c r="R5" s="22">
        <v>4</v>
      </c>
    </row>
    <row r="6" spans="2:18" ht="15.75" x14ac:dyDescent="0.25">
      <c r="B6" s="12">
        <v>35</v>
      </c>
      <c r="C6" s="13">
        <v>50</v>
      </c>
      <c r="D6" s="14">
        <f t="shared" si="0"/>
        <v>1750</v>
      </c>
      <c r="E6" s="15">
        <f t="shared" si="1"/>
        <v>1312.5</v>
      </c>
      <c r="F6" s="19">
        <f t="shared" si="2"/>
        <v>410</v>
      </c>
      <c r="G6" s="15">
        <f t="shared" si="3"/>
        <v>525</v>
      </c>
      <c r="H6" s="15">
        <f t="shared" si="4"/>
        <v>262.5</v>
      </c>
      <c r="I6" s="15">
        <f t="shared" si="5"/>
        <v>131.25</v>
      </c>
      <c r="J6" s="15">
        <f t="shared" si="6"/>
        <v>65.625</v>
      </c>
      <c r="K6" s="14">
        <v>525</v>
      </c>
      <c r="L6" s="14">
        <v>265</v>
      </c>
      <c r="M6" s="14">
        <v>135</v>
      </c>
      <c r="N6" s="14">
        <v>70</v>
      </c>
      <c r="O6" s="16">
        <f t="shared" si="7"/>
        <v>1340</v>
      </c>
      <c r="Q6" s="21" t="s">
        <v>26</v>
      </c>
      <c r="R6" s="22" t="s">
        <v>27</v>
      </c>
    </row>
    <row r="7" spans="2:18" ht="15.75" x14ac:dyDescent="0.25">
      <c r="B7" s="12">
        <v>36</v>
      </c>
      <c r="C7" s="13">
        <v>50</v>
      </c>
      <c r="D7" s="14">
        <f t="shared" si="0"/>
        <v>1800</v>
      </c>
      <c r="E7" s="15">
        <f t="shared" si="1"/>
        <v>1350</v>
      </c>
      <c r="F7" s="19">
        <f t="shared" si="2"/>
        <v>440</v>
      </c>
      <c r="G7" s="15">
        <f t="shared" si="3"/>
        <v>540</v>
      </c>
      <c r="H7" s="15">
        <f t="shared" si="4"/>
        <v>270</v>
      </c>
      <c r="I7" s="15">
        <f t="shared" si="5"/>
        <v>135</v>
      </c>
      <c r="J7" s="15">
        <f t="shared" si="6"/>
        <v>67.5</v>
      </c>
      <c r="K7" s="14">
        <v>540</v>
      </c>
      <c r="L7" s="14">
        <v>270</v>
      </c>
      <c r="M7" s="14">
        <v>135</v>
      </c>
      <c r="N7" s="14">
        <v>70</v>
      </c>
      <c r="O7" s="16">
        <f t="shared" si="7"/>
        <v>1360</v>
      </c>
      <c r="Q7" s="21" t="s">
        <v>28</v>
      </c>
      <c r="R7" s="22" t="s">
        <v>29</v>
      </c>
    </row>
    <row r="8" spans="2:18" ht="16.5" thickBot="1" x14ac:dyDescent="0.3">
      <c r="B8" s="12">
        <v>37</v>
      </c>
      <c r="C8" s="13">
        <v>50</v>
      </c>
      <c r="D8" s="14">
        <f t="shared" si="0"/>
        <v>1850</v>
      </c>
      <c r="E8" s="15">
        <f t="shared" si="1"/>
        <v>1387.5</v>
      </c>
      <c r="F8" s="19">
        <f t="shared" si="2"/>
        <v>455</v>
      </c>
      <c r="G8" s="15">
        <f t="shared" si="3"/>
        <v>555</v>
      </c>
      <c r="H8" s="15">
        <f t="shared" si="4"/>
        <v>277.5</v>
      </c>
      <c r="I8" s="15">
        <f t="shared" si="5"/>
        <v>138.75</v>
      </c>
      <c r="J8" s="15">
        <f t="shared" si="6"/>
        <v>69.375</v>
      </c>
      <c r="K8" s="14">
        <v>555</v>
      </c>
      <c r="L8" s="14">
        <v>280</v>
      </c>
      <c r="M8" s="14">
        <v>140</v>
      </c>
      <c r="N8" s="14">
        <v>70</v>
      </c>
      <c r="O8" s="16">
        <f t="shared" si="7"/>
        <v>1395</v>
      </c>
      <c r="Q8" s="23" t="s">
        <v>30</v>
      </c>
      <c r="R8" s="24" t="s">
        <v>31</v>
      </c>
    </row>
    <row r="9" spans="2:18" ht="15.75" x14ac:dyDescent="0.25">
      <c r="B9" s="12">
        <v>38</v>
      </c>
      <c r="C9" s="13">
        <v>50</v>
      </c>
      <c r="D9" s="14">
        <f t="shared" si="0"/>
        <v>1900</v>
      </c>
      <c r="E9" s="15">
        <f t="shared" si="1"/>
        <v>1425</v>
      </c>
      <c r="F9" s="19">
        <f t="shared" si="2"/>
        <v>455</v>
      </c>
      <c r="G9" s="15">
        <f t="shared" si="3"/>
        <v>570</v>
      </c>
      <c r="H9" s="15">
        <f t="shared" si="4"/>
        <v>285</v>
      </c>
      <c r="I9" s="15">
        <f t="shared" si="5"/>
        <v>142.5</v>
      </c>
      <c r="J9" s="15">
        <f t="shared" si="6"/>
        <v>71.25</v>
      </c>
      <c r="K9" s="14">
        <v>570</v>
      </c>
      <c r="L9" s="14">
        <v>285</v>
      </c>
      <c r="M9" s="14">
        <v>145</v>
      </c>
      <c r="N9" s="14">
        <v>75</v>
      </c>
      <c r="O9" s="16">
        <f t="shared" si="7"/>
        <v>1445</v>
      </c>
    </row>
    <row r="10" spans="2:18" ht="15.75" x14ac:dyDescent="0.25">
      <c r="B10" s="12">
        <v>39</v>
      </c>
      <c r="C10" s="13">
        <v>50</v>
      </c>
      <c r="D10" s="14">
        <f t="shared" si="0"/>
        <v>1950</v>
      </c>
      <c r="E10" s="15">
        <f t="shared" si="1"/>
        <v>1462.5</v>
      </c>
      <c r="F10" s="19">
        <f t="shared" si="2"/>
        <v>470</v>
      </c>
      <c r="G10" s="15">
        <f t="shared" si="3"/>
        <v>585</v>
      </c>
      <c r="H10" s="15">
        <f t="shared" si="4"/>
        <v>292.5</v>
      </c>
      <c r="I10" s="15">
        <f t="shared" si="5"/>
        <v>146.25</v>
      </c>
      <c r="J10" s="15">
        <f t="shared" si="6"/>
        <v>73.125</v>
      </c>
      <c r="K10" s="14">
        <v>585</v>
      </c>
      <c r="L10" s="14">
        <v>295</v>
      </c>
      <c r="M10" s="14">
        <v>150</v>
      </c>
      <c r="N10" s="14">
        <v>75</v>
      </c>
      <c r="O10" s="16">
        <f t="shared" si="7"/>
        <v>1480</v>
      </c>
    </row>
    <row r="11" spans="2:18" ht="15.75" x14ac:dyDescent="0.25">
      <c r="B11" s="12">
        <v>40</v>
      </c>
      <c r="C11" s="13">
        <v>50</v>
      </c>
      <c r="D11" s="14">
        <f t="shared" si="0"/>
        <v>2000</v>
      </c>
      <c r="E11" s="15">
        <f t="shared" si="1"/>
        <v>1500</v>
      </c>
      <c r="F11" s="19">
        <f t="shared" si="2"/>
        <v>500</v>
      </c>
      <c r="G11" s="15">
        <f t="shared" si="3"/>
        <v>600</v>
      </c>
      <c r="H11" s="15">
        <f t="shared" si="4"/>
        <v>300</v>
      </c>
      <c r="I11" s="15">
        <f t="shared" si="5"/>
        <v>150</v>
      </c>
      <c r="J11" s="15">
        <f t="shared" si="6"/>
        <v>75</v>
      </c>
      <c r="K11" s="14">
        <v>600</v>
      </c>
      <c r="L11" s="14">
        <v>300</v>
      </c>
      <c r="M11" s="14">
        <v>150</v>
      </c>
      <c r="N11" s="14">
        <v>75</v>
      </c>
      <c r="O11" s="16">
        <f t="shared" si="7"/>
        <v>1500</v>
      </c>
    </row>
    <row r="12" spans="2:18" ht="15.75" x14ac:dyDescent="0.25">
      <c r="B12" s="12">
        <v>41</v>
      </c>
      <c r="C12" s="13">
        <v>50</v>
      </c>
      <c r="D12" s="14">
        <f t="shared" si="0"/>
        <v>2050</v>
      </c>
      <c r="E12" s="15">
        <f t="shared" si="1"/>
        <v>1537.5</v>
      </c>
      <c r="F12" s="19">
        <f t="shared" si="2"/>
        <v>495</v>
      </c>
      <c r="G12" s="15">
        <f t="shared" si="3"/>
        <v>615</v>
      </c>
      <c r="H12" s="15">
        <f t="shared" si="4"/>
        <v>307.5</v>
      </c>
      <c r="I12" s="15">
        <f t="shared" si="5"/>
        <v>153.75</v>
      </c>
      <c r="J12" s="15">
        <f t="shared" si="6"/>
        <v>76.875</v>
      </c>
      <c r="K12" s="14">
        <v>615</v>
      </c>
      <c r="L12" s="14">
        <v>310</v>
      </c>
      <c r="M12" s="14">
        <v>155</v>
      </c>
      <c r="N12" s="14">
        <v>80</v>
      </c>
      <c r="O12" s="16">
        <f t="shared" si="7"/>
        <v>1555</v>
      </c>
    </row>
    <row r="13" spans="2:18" ht="15.75" x14ac:dyDescent="0.25">
      <c r="B13" s="12">
        <v>42</v>
      </c>
      <c r="C13" s="13">
        <v>50</v>
      </c>
      <c r="D13" s="14">
        <f t="shared" si="0"/>
        <v>2100</v>
      </c>
      <c r="E13" s="15">
        <f t="shared" si="1"/>
        <v>1575</v>
      </c>
      <c r="F13" s="19">
        <f t="shared" si="2"/>
        <v>515</v>
      </c>
      <c r="G13" s="15">
        <f t="shared" si="3"/>
        <v>630</v>
      </c>
      <c r="H13" s="15">
        <f t="shared" si="4"/>
        <v>315</v>
      </c>
      <c r="I13" s="15">
        <f t="shared" si="5"/>
        <v>157.5</v>
      </c>
      <c r="J13" s="15">
        <f t="shared" si="6"/>
        <v>78.75</v>
      </c>
      <c r="K13" s="14">
        <v>630</v>
      </c>
      <c r="L13" s="14">
        <v>315</v>
      </c>
      <c r="M13" s="14">
        <v>160</v>
      </c>
      <c r="N13" s="14">
        <v>80</v>
      </c>
      <c r="O13" s="16">
        <f t="shared" si="7"/>
        <v>1585</v>
      </c>
    </row>
    <row r="14" spans="2:18" ht="15.75" x14ac:dyDescent="0.25">
      <c r="B14" s="12">
        <v>43</v>
      </c>
      <c r="C14" s="13">
        <v>50</v>
      </c>
      <c r="D14" s="14">
        <f t="shared" si="0"/>
        <v>2150</v>
      </c>
      <c r="E14" s="15">
        <f t="shared" si="1"/>
        <v>1612.5</v>
      </c>
      <c r="F14" s="19">
        <f t="shared" si="2"/>
        <v>510</v>
      </c>
      <c r="G14" s="15">
        <f t="shared" si="3"/>
        <v>645</v>
      </c>
      <c r="H14" s="15">
        <f t="shared" si="4"/>
        <v>322.5</v>
      </c>
      <c r="I14" s="15">
        <f t="shared" si="5"/>
        <v>161.25</v>
      </c>
      <c r="J14" s="15">
        <f t="shared" si="6"/>
        <v>80.625</v>
      </c>
      <c r="K14" s="14">
        <v>645</v>
      </c>
      <c r="L14" s="14">
        <v>325</v>
      </c>
      <c r="M14" s="14">
        <v>165</v>
      </c>
      <c r="N14" s="14">
        <v>85</v>
      </c>
      <c r="O14" s="16">
        <f t="shared" si="7"/>
        <v>1640</v>
      </c>
    </row>
    <row r="15" spans="2:18" ht="15.75" x14ac:dyDescent="0.25">
      <c r="B15" s="12">
        <v>44</v>
      </c>
      <c r="C15" s="13">
        <v>50</v>
      </c>
      <c r="D15" s="14">
        <f t="shared" si="0"/>
        <v>2200</v>
      </c>
      <c r="E15" s="15">
        <f t="shared" si="1"/>
        <v>1650</v>
      </c>
      <c r="F15" s="19">
        <f t="shared" si="2"/>
        <v>540</v>
      </c>
      <c r="G15" s="15">
        <f t="shared" si="3"/>
        <v>660</v>
      </c>
      <c r="H15" s="15">
        <f t="shared" si="4"/>
        <v>330</v>
      </c>
      <c r="I15" s="15">
        <f t="shared" si="5"/>
        <v>165</v>
      </c>
      <c r="J15" s="15">
        <f t="shared" si="6"/>
        <v>82.5</v>
      </c>
      <c r="K15" s="14">
        <v>660</v>
      </c>
      <c r="L15" s="14">
        <v>330</v>
      </c>
      <c r="M15" s="14">
        <v>165</v>
      </c>
      <c r="N15" s="14">
        <v>85</v>
      </c>
      <c r="O15" s="16">
        <f t="shared" si="7"/>
        <v>1660</v>
      </c>
    </row>
    <row r="16" spans="2:18" ht="15.75" x14ac:dyDescent="0.25">
      <c r="B16" s="12">
        <v>45</v>
      </c>
      <c r="C16" s="13">
        <v>50</v>
      </c>
      <c r="D16" s="14">
        <f t="shared" si="0"/>
        <v>2250</v>
      </c>
      <c r="E16" s="15">
        <f t="shared" si="1"/>
        <v>1687.5</v>
      </c>
      <c r="F16" s="19">
        <f t="shared" si="2"/>
        <v>555</v>
      </c>
      <c r="G16" s="15">
        <f t="shared" si="3"/>
        <v>675</v>
      </c>
      <c r="H16" s="15">
        <f t="shared" si="4"/>
        <v>337.5</v>
      </c>
      <c r="I16" s="15">
        <f t="shared" si="5"/>
        <v>168.75</v>
      </c>
      <c r="J16" s="15">
        <f t="shared" si="6"/>
        <v>84.375</v>
      </c>
      <c r="K16" s="14">
        <v>675</v>
      </c>
      <c r="L16" s="14">
        <v>340</v>
      </c>
      <c r="M16" s="14">
        <v>170</v>
      </c>
      <c r="N16" s="14">
        <v>85</v>
      </c>
      <c r="O16" s="16">
        <f t="shared" si="7"/>
        <v>1695</v>
      </c>
    </row>
    <row r="17" spans="2:15" ht="15.75" x14ac:dyDescent="0.25">
      <c r="B17" s="12">
        <v>46</v>
      </c>
      <c r="C17" s="13">
        <v>50</v>
      </c>
      <c r="D17" s="14">
        <f t="shared" si="0"/>
        <v>2300</v>
      </c>
      <c r="E17" s="15">
        <f t="shared" si="1"/>
        <v>1725</v>
      </c>
      <c r="F17" s="19">
        <f t="shared" si="2"/>
        <v>555</v>
      </c>
      <c r="G17" s="15">
        <f t="shared" si="3"/>
        <v>690</v>
      </c>
      <c r="H17" s="15">
        <f t="shared" si="4"/>
        <v>345</v>
      </c>
      <c r="I17" s="15">
        <f t="shared" si="5"/>
        <v>172.5</v>
      </c>
      <c r="J17" s="15">
        <f t="shared" si="6"/>
        <v>86.25</v>
      </c>
      <c r="K17" s="14">
        <v>690</v>
      </c>
      <c r="L17" s="14">
        <v>345</v>
      </c>
      <c r="M17" s="14">
        <v>175</v>
      </c>
      <c r="N17" s="14">
        <v>90</v>
      </c>
      <c r="O17" s="16">
        <f t="shared" si="7"/>
        <v>1745</v>
      </c>
    </row>
    <row r="18" spans="2:15" ht="15.75" x14ac:dyDescent="0.25">
      <c r="B18" s="12">
        <v>47</v>
      </c>
      <c r="C18" s="13">
        <v>50</v>
      </c>
      <c r="D18" s="14">
        <f t="shared" si="0"/>
        <v>2350</v>
      </c>
      <c r="E18" s="15">
        <f t="shared" si="1"/>
        <v>1762.5</v>
      </c>
      <c r="F18" s="19">
        <f t="shared" si="2"/>
        <v>570</v>
      </c>
      <c r="G18" s="15">
        <f t="shared" si="3"/>
        <v>705</v>
      </c>
      <c r="H18" s="15">
        <f t="shared" si="4"/>
        <v>352.5</v>
      </c>
      <c r="I18" s="15">
        <f t="shared" si="5"/>
        <v>176.25</v>
      </c>
      <c r="J18" s="15">
        <f t="shared" si="6"/>
        <v>88.125</v>
      </c>
      <c r="K18" s="14">
        <v>705</v>
      </c>
      <c r="L18" s="14">
        <v>355</v>
      </c>
      <c r="M18" s="14">
        <v>180</v>
      </c>
      <c r="N18" s="14">
        <v>90</v>
      </c>
      <c r="O18" s="16">
        <f t="shared" si="7"/>
        <v>1780</v>
      </c>
    </row>
    <row r="19" spans="2:15" ht="15.75" x14ac:dyDescent="0.25">
      <c r="B19" s="12">
        <v>48</v>
      </c>
      <c r="C19" s="13">
        <v>50</v>
      </c>
      <c r="D19" s="14">
        <f t="shared" si="0"/>
        <v>2400</v>
      </c>
      <c r="E19" s="15">
        <f t="shared" si="1"/>
        <v>1800</v>
      </c>
      <c r="F19" s="19">
        <f t="shared" si="2"/>
        <v>600</v>
      </c>
      <c r="G19" s="15">
        <f t="shared" si="3"/>
        <v>720</v>
      </c>
      <c r="H19" s="15">
        <f t="shared" si="4"/>
        <v>360</v>
      </c>
      <c r="I19" s="15">
        <f t="shared" si="5"/>
        <v>180</v>
      </c>
      <c r="J19" s="15">
        <f t="shared" si="6"/>
        <v>90</v>
      </c>
      <c r="K19" s="14">
        <v>720</v>
      </c>
      <c r="L19" s="14">
        <v>360</v>
      </c>
      <c r="M19" s="14">
        <v>180</v>
      </c>
      <c r="N19" s="14">
        <v>90</v>
      </c>
      <c r="O19" s="16">
        <f t="shared" si="7"/>
        <v>1800</v>
      </c>
    </row>
    <row r="20" spans="2:15" ht="15.75" x14ac:dyDescent="0.25">
      <c r="B20" s="12">
        <v>49</v>
      </c>
      <c r="C20" s="13">
        <v>50</v>
      </c>
      <c r="D20" s="14">
        <f t="shared" si="0"/>
        <v>2450</v>
      </c>
      <c r="E20" s="15">
        <f t="shared" si="1"/>
        <v>1837.5</v>
      </c>
      <c r="F20" s="19">
        <f t="shared" si="2"/>
        <v>595</v>
      </c>
      <c r="G20" s="15">
        <f t="shared" si="3"/>
        <v>735</v>
      </c>
      <c r="H20" s="15">
        <f t="shared" si="4"/>
        <v>367.5</v>
      </c>
      <c r="I20" s="15">
        <f t="shared" si="5"/>
        <v>183.75</v>
      </c>
      <c r="J20" s="15">
        <f t="shared" si="6"/>
        <v>91.875</v>
      </c>
      <c r="K20" s="14">
        <v>735</v>
      </c>
      <c r="L20" s="14">
        <v>370</v>
      </c>
      <c r="M20" s="14">
        <v>185</v>
      </c>
      <c r="N20" s="14">
        <v>95</v>
      </c>
      <c r="O20" s="16">
        <f t="shared" si="7"/>
        <v>1855</v>
      </c>
    </row>
    <row r="21" spans="2:15" ht="15.75" x14ac:dyDescent="0.25">
      <c r="B21" s="12">
        <v>50</v>
      </c>
      <c r="C21" s="13">
        <v>50</v>
      </c>
      <c r="D21" s="14">
        <f t="shared" si="0"/>
        <v>2500</v>
      </c>
      <c r="E21" s="15">
        <f t="shared" si="1"/>
        <v>1875</v>
      </c>
      <c r="F21" s="19">
        <f t="shared" si="2"/>
        <v>615</v>
      </c>
      <c r="G21" s="15">
        <f t="shared" si="3"/>
        <v>750</v>
      </c>
      <c r="H21" s="15">
        <f t="shared" si="4"/>
        <v>375</v>
      </c>
      <c r="I21" s="15">
        <f t="shared" si="5"/>
        <v>187.5</v>
      </c>
      <c r="J21" s="15">
        <f t="shared" si="6"/>
        <v>93.75</v>
      </c>
      <c r="K21" s="14">
        <v>750</v>
      </c>
      <c r="L21" s="14">
        <v>375</v>
      </c>
      <c r="M21" s="14">
        <v>190</v>
      </c>
      <c r="N21" s="14">
        <v>95</v>
      </c>
      <c r="O21" s="16">
        <f t="shared" si="7"/>
        <v>1885</v>
      </c>
    </row>
    <row r="22" spans="2:15" ht="15.75" x14ac:dyDescent="0.25">
      <c r="B22" s="12">
        <v>51</v>
      </c>
      <c r="C22" s="13">
        <v>50</v>
      </c>
      <c r="D22" s="14">
        <f t="shared" si="0"/>
        <v>2550</v>
      </c>
      <c r="E22" s="15">
        <f t="shared" si="1"/>
        <v>1912.5</v>
      </c>
      <c r="F22" s="19">
        <f t="shared" si="2"/>
        <v>610</v>
      </c>
      <c r="G22" s="15">
        <f t="shared" si="3"/>
        <v>765</v>
      </c>
      <c r="H22" s="15">
        <f t="shared" si="4"/>
        <v>382.5</v>
      </c>
      <c r="I22" s="15">
        <f t="shared" si="5"/>
        <v>191.25</v>
      </c>
      <c r="J22" s="15">
        <f t="shared" si="6"/>
        <v>95.625</v>
      </c>
      <c r="K22" s="14">
        <v>765</v>
      </c>
      <c r="L22" s="14">
        <v>385</v>
      </c>
      <c r="M22" s="14">
        <v>195</v>
      </c>
      <c r="N22" s="14">
        <v>100</v>
      </c>
      <c r="O22" s="16">
        <f t="shared" si="7"/>
        <v>1940</v>
      </c>
    </row>
    <row r="23" spans="2:15" ht="15.75" x14ac:dyDescent="0.25">
      <c r="B23" s="12">
        <v>52</v>
      </c>
      <c r="C23" s="13">
        <v>50</v>
      </c>
      <c r="D23" s="14">
        <f t="shared" si="0"/>
        <v>2600</v>
      </c>
      <c r="E23" s="15">
        <f t="shared" si="1"/>
        <v>1950</v>
      </c>
      <c r="F23" s="19">
        <f t="shared" si="2"/>
        <v>640</v>
      </c>
      <c r="G23" s="15">
        <f t="shared" si="3"/>
        <v>780</v>
      </c>
      <c r="H23" s="15">
        <f t="shared" si="4"/>
        <v>390</v>
      </c>
      <c r="I23" s="15">
        <f t="shared" si="5"/>
        <v>195</v>
      </c>
      <c r="J23" s="15">
        <f t="shared" si="6"/>
        <v>97.5</v>
      </c>
      <c r="K23" s="14">
        <v>780</v>
      </c>
      <c r="L23" s="14">
        <v>390</v>
      </c>
      <c r="M23" s="14">
        <v>195</v>
      </c>
      <c r="N23" s="14">
        <v>100</v>
      </c>
      <c r="O23" s="16">
        <f t="shared" si="7"/>
        <v>1960</v>
      </c>
    </row>
    <row r="24" spans="2:15" ht="15.75" x14ac:dyDescent="0.25">
      <c r="B24" s="12">
        <v>53</v>
      </c>
      <c r="C24" s="13">
        <v>50</v>
      </c>
      <c r="D24" s="14">
        <f t="shared" si="0"/>
        <v>2650</v>
      </c>
      <c r="E24" s="15">
        <f t="shared" si="1"/>
        <v>1987.5</v>
      </c>
      <c r="F24" s="19">
        <f t="shared" si="2"/>
        <v>655</v>
      </c>
      <c r="G24" s="15">
        <f t="shared" si="3"/>
        <v>795</v>
      </c>
      <c r="H24" s="15">
        <f t="shared" si="4"/>
        <v>397.5</v>
      </c>
      <c r="I24" s="15">
        <f t="shared" si="5"/>
        <v>198.75</v>
      </c>
      <c r="J24" s="15">
        <f t="shared" si="6"/>
        <v>99.375</v>
      </c>
      <c r="K24" s="14">
        <v>795</v>
      </c>
      <c r="L24" s="14">
        <v>400</v>
      </c>
      <c r="M24" s="14">
        <v>200</v>
      </c>
      <c r="N24" s="14">
        <v>100</v>
      </c>
      <c r="O24" s="16">
        <f t="shared" si="7"/>
        <v>1995</v>
      </c>
    </row>
    <row r="25" spans="2:15" ht="15.75" x14ac:dyDescent="0.25">
      <c r="B25" s="12">
        <v>54</v>
      </c>
      <c r="C25" s="13">
        <v>50</v>
      </c>
      <c r="D25" s="14">
        <f t="shared" si="0"/>
        <v>2700</v>
      </c>
      <c r="E25" s="15">
        <f t="shared" si="1"/>
        <v>2025</v>
      </c>
      <c r="F25" s="19">
        <f t="shared" si="2"/>
        <v>655</v>
      </c>
      <c r="G25" s="15">
        <f t="shared" si="3"/>
        <v>810</v>
      </c>
      <c r="H25" s="15">
        <f t="shared" si="4"/>
        <v>405</v>
      </c>
      <c r="I25" s="15">
        <f t="shared" si="5"/>
        <v>202.5</v>
      </c>
      <c r="J25" s="15">
        <f t="shared" si="6"/>
        <v>101.25</v>
      </c>
      <c r="K25" s="14">
        <v>810</v>
      </c>
      <c r="L25" s="14">
        <v>405</v>
      </c>
      <c r="M25" s="14">
        <v>205</v>
      </c>
      <c r="N25" s="14">
        <v>105</v>
      </c>
      <c r="O25" s="16">
        <f t="shared" si="7"/>
        <v>2045</v>
      </c>
    </row>
    <row r="26" spans="2:15" ht="15.75" x14ac:dyDescent="0.25">
      <c r="B26" s="12">
        <v>55</v>
      </c>
      <c r="C26" s="13">
        <v>50</v>
      </c>
      <c r="D26" s="14">
        <f t="shared" si="0"/>
        <v>2750</v>
      </c>
      <c r="E26" s="15">
        <f t="shared" si="1"/>
        <v>2062.5</v>
      </c>
      <c r="F26" s="19">
        <f t="shared" si="2"/>
        <v>670</v>
      </c>
      <c r="G26" s="15">
        <f t="shared" si="3"/>
        <v>825</v>
      </c>
      <c r="H26" s="15">
        <f t="shared" si="4"/>
        <v>412.5</v>
      </c>
      <c r="I26" s="15">
        <f t="shared" si="5"/>
        <v>206.25</v>
      </c>
      <c r="J26" s="15">
        <f t="shared" si="6"/>
        <v>103.125</v>
      </c>
      <c r="K26" s="14">
        <v>825</v>
      </c>
      <c r="L26" s="14">
        <v>415</v>
      </c>
      <c r="M26" s="14">
        <v>210</v>
      </c>
      <c r="N26" s="14">
        <v>105</v>
      </c>
      <c r="O26" s="16">
        <f t="shared" si="7"/>
        <v>2080</v>
      </c>
    </row>
    <row r="27" spans="2:15" ht="15.75" x14ac:dyDescent="0.25">
      <c r="B27" s="12">
        <v>56</v>
      </c>
      <c r="C27" s="13">
        <v>50</v>
      </c>
      <c r="D27" s="14">
        <f t="shared" si="0"/>
        <v>2800</v>
      </c>
      <c r="E27" s="15">
        <f t="shared" si="1"/>
        <v>2100</v>
      </c>
      <c r="F27" s="19">
        <f t="shared" si="2"/>
        <v>700</v>
      </c>
      <c r="G27" s="15">
        <f t="shared" si="3"/>
        <v>840</v>
      </c>
      <c r="H27" s="15">
        <f t="shared" si="4"/>
        <v>420</v>
      </c>
      <c r="I27" s="15">
        <f t="shared" si="5"/>
        <v>210</v>
      </c>
      <c r="J27" s="15">
        <f t="shared" si="6"/>
        <v>105</v>
      </c>
      <c r="K27" s="14">
        <v>840</v>
      </c>
      <c r="L27" s="14">
        <v>420</v>
      </c>
      <c r="M27" s="14">
        <v>210</v>
      </c>
      <c r="N27" s="14">
        <v>105</v>
      </c>
      <c r="O27" s="16">
        <f t="shared" si="7"/>
        <v>2100</v>
      </c>
    </row>
    <row r="28" spans="2:15" ht="15.75" x14ac:dyDescent="0.25">
      <c r="B28" s="12">
        <v>57</v>
      </c>
      <c r="C28" s="13">
        <v>50</v>
      </c>
      <c r="D28" s="14">
        <f t="shared" si="0"/>
        <v>2850</v>
      </c>
      <c r="E28" s="15">
        <f t="shared" si="1"/>
        <v>2137.5</v>
      </c>
      <c r="F28" s="19">
        <f t="shared" si="2"/>
        <v>695</v>
      </c>
      <c r="G28" s="15">
        <f t="shared" si="3"/>
        <v>855</v>
      </c>
      <c r="H28" s="15">
        <f t="shared" si="4"/>
        <v>427.5</v>
      </c>
      <c r="I28" s="15">
        <f t="shared" si="5"/>
        <v>213.75</v>
      </c>
      <c r="J28" s="15">
        <f t="shared" si="6"/>
        <v>106.875</v>
      </c>
      <c r="K28" s="14">
        <v>855</v>
      </c>
      <c r="L28" s="14">
        <v>430</v>
      </c>
      <c r="M28" s="14">
        <v>215</v>
      </c>
      <c r="N28" s="14">
        <v>110</v>
      </c>
      <c r="O28" s="16">
        <f t="shared" si="7"/>
        <v>2155</v>
      </c>
    </row>
    <row r="29" spans="2:15" ht="15.75" x14ac:dyDescent="0.25">
      <c r="B29" s="12">
        <v>58</v>
      </c>
      <c r="C29" s="13">
        <v>50</v>
      </c>
      <c r="D29" s="14">
        <f t="shared" si="0"/>
        <v>2900</v>
      </c>
      <c r="E29" s="15">
        <f t="shared" si="1"/>
        <v>2175</v>
      </c>
      <c r="F29" s="19">
        <f t="shared" si="2"/>
        <v>715</v>
      </c>
      <c r="G29" s="15">
        <f t="shared" si="3"/>
        <v>870</v>
      </c>
      <c r="H29" s="15">
        <f t="shared" si="4"/>
        <v>435</v>
      </c>
      <c r="I29" s="15">
        <f t="shared" si="5"/>
        <v>217.5</v>
      </c>
      <c r="J29" s="15">
        <f t="shared" si="6"/>
        <v>108.75</v>
      </c>
      <c r="K29" s="14">
        <v>870</v>
      </c>
      <c r="L29" s="14">
        <v>435</v>
      </c>
      <c r="M29" s="14">
        <v>220</v>
      </c>
      <c r="N29" s="14">
        <v>110</v>
      </c>
      <c r="O29" s="16">
        <f t="shared" si="7"/>
        <v>2185</v>
      </c>
    </row>
    <row r="30" spans="2:15" ht="15.75" x14ac:dyDescent="0.25">
      <c r="B30" s="12">
        <v>59</v>
      </c>
      <c r="C30" s="13">
        <v>50</v>
      </c>
      <c r="D30" s="14">
        <f t="shared" si="0"/>
        <v>2950</v>
      </c>
      <c r="E30" s="15">
        <f t="shared" si="1"/>
        <v>2212.5</v>
      </c>
      <c r="F30" s="19">
        <f t="shared" si="2"/>
        <v>710</v>
      </c>
      <c r="G30" s="15">
        <f t="shared" si="3"/>
        <v>885</v>
      </c>
      <c r="H30" s="15">
        <f t="shared" si="4"/>
        <v>442.5</v>
      </c>
      <c r="I30" s="15">
        <f t="shared" si="5"/>
        <v>221.25</v>
      </c>
      <c r="J30" s="15">
        <f t="shared" si="6"/>
        <v>110.625</v>
      </c>
      <c r="K30" s="14">
        <v>885</v>
      </c>
      <c r="L30" s="14">
        <v>445</v>
      </c>
      <c r="M30" s="14">
        <v>225</v>
      </c>
      <c r="N30" s="14">
        <v>115</v>
      </c>
      <c r="O30" s="16">
        <f t="shared" si="7"/>
        <v>2240</v>
      </c>
    </row>
    <row r="31" spans="2:15" ht="15.75" x14ac:dyDescent="0.25">
      <c r="B31" s="12">
        <v>60</v>
      </c>
      <c r="C31" s="13">
        <v>50</v>
      </c>
      <c r="D31" s="14">
        <f t="shared" si="0"/>
        <v>3000</v>
      </c>
      <c r="E31" s="15">
        <f t="shared" si="1"/>
        <v>2250</v>
      </c>
      <c r="F31" s="19">
        <f t="shared" si="2"/>
        <v>740</v>
      </c>
      <c r="G31" s="15">
        <f t="shared" si="3"/>
        <v>900</v>
      </c>
      <c r="H31" s="15">
        <f t="shared" si="4"/>
        <v>450</v>
      </c>
      <c r="I31" s="15">
        <f t="shared" si="5"/>
        <v>225</v>
      </c>
      <c r="J31" s="15">
        <f t="shared" si="6"/>
        <v>112.5</v>
      </c>
      <c r="K31" s="14">
        <v>900</v>
      </c>
      <c r="L31" s="14">
        <v>450</v>
      </c>
      <c r="M31" s="14">
        <v>225</v>
      </c>
      <c r="N31" s="14">
        <v>115</v>
      </c>
      <c r="O31" s="16">
        <f t="shared" si="7"/>
        <v>2260</v>
      </c>
    </row>
    <row r="32" spans="2:15" ht="15.75" x14ac:dyDescent="0.25">
      <c r="B32" s="12">
        <v>61</v>
      </c>
      <c r="C32" s="13">
        <v>50</v>
      </c>
      <c r="D32" s="14">
        <f t="shared" si="0"/>
        <v>3050</v>
      </c>
      <c r="E32" s="15">
        <f t="shared" si="1"/>
        <v>2287.5</v>
      </c>
      <c r="F32" s="19">
        <f t="shared" si="2"/>
        <v>755</v>
      </c>
      <c r="G32" s="15">
        <f t="shared" si="3"/>
        <v>915</v>
      </c>
      <c r="H32" s="15">
        <f t="shared" si="4"/>
        <v>457.5</v>
      </c>
      <c r="I32" s="15">
        <f t="shared" si="5"/>
        <v>228.75</v>
      </c>
      <c r="J32" s="15">
        <f t="shared" si="6"/>
        <v>114.375</v>
      </c>
      <c r="K32" s="14">
        <v>915</v>
      </c>
      <c r="L32" s="14">
        <v>460</v>
      </c>
      <c r="M32" s="14">
        <v>230</v>
      </c>
      <c r="N32" s="14">
        <v>115</v>
      </c>
      <c r="O32" s="16">
        <f t="shared" si="7"/>
        <v>2295</v>
      </c>
    </row>
    <row r="33" spans="2:15" ht="15.75" x14ac:dyDescent="0.25">
      <c r="B33" s="12">
        <v>62</v>
      </c>
      <c r="C33" s="13">
        <v>50</v>
      </c>
      <c r="D33" s="14">
        <f t="shared" si="0"/>
        <v>3100</v>
      </c>
      <c r="E33" s="15">
        <f t="shared" si="1"/>
        <v>2325</v>
      </c>
      <c r="F33" s="19">
        <f t="shared" si="2"/>
        <v>755</v>
      </c>
      <c r="G33" s="15">
        <f t="shared" si="3"/>
        <v>930</v>
      </c>
      <c r="H33" s="15">
        <f t="shared" si="4"/>
        <v>465</v>
      </c>
      <c r="I33" s="15">
        <f t="shared" si="5"/>
        <v>232.5</v>
      </c>
      <c r="J33" s="15">
        <f t="shared" si="6"/>
        <v>116.25</v>
      </c>
      <c r="K33" s="14">
        <v>930</v>
      </c>
      <c r="L33" s="14">
        <v>465</v>
      </c>
      <c r="M33" s="14">
        <v>235</v>
      </c>
      <c r="N33" s="14">
        <v>120</v>
      </c>
      <c r="O33" s="16">
        <f t="shared" si="7"/>
        <v>2345</v>
      </c>
    </row>
    <row r="34" spans="2:15" ht="15.75" x14ac:dyDescent="0.25">
      <c r="B34" s="12">
        <v>63</v>
      </c>
      <c r="C34" s="13">
        <v>50</v>
      </c>
      <c r="D34" s="14">
        <f t="shared" si="0"/>
        <v>3150</v>
      </c>
      <c r="E34" s="15">
        <f t="shared" si="1"/>
        <v>2362.5</v>
      </c>
      <c r="F34" s="19">
        <f t="shared" si="2"/>
        <v>770</v>
      </c>
      <c r="G34" s="15">
        <f t="shared" si="3"/>
        <v>945</v>
      </c>
      <c r="H34" s="15">
        <f t="shared" si="4"/>
        <v>472.5</v>
      </c>
      <c r="I34" s="15">
        <f t="shared" si="5"/>
        <v>236.25</v>
      </c>
      <c r="J34" s="15">
        <f t="shared" si="6"/>
        <v>118.125</v>
      </c>
      <c r="K34" s="14">
        <v>945</v>
      </c>
      <c r="L34" s="14">
        <v>475</v>
      </c>
      <c r="M34" s="14">
        <v>240</v>
      </c>
      <c r="N34" s="14">
        <v>120</v>
      </c>
      <c r="O34" s="16">
        <f t="shared" si="7"/>
        <v>2380</v>
      </c>
    </row>
    <row r="35" spans="2:15" ht="16.5" thickBot="1" x14ac:dyDescent="0.3">
      <c r="B35" s="34">
        <v>64</v>
      </c>
      <c r="C35" s="35">
        <v>50</v>
      </c>
      <c r="D35" s="36">
        <f t="shared" si="0"/>
        <v>3200</v>
      </c>
      <c r="E35" s="37">
        <f t="shared" si="1"/>
        <v>2400</v>
      </c>
      <c r="F35" s="39">
        <f t="shared" si="2"/>
        <v>800</v>
      </c>
      <c r="G35" s="37">
        <f t="shared" si="3"/>
        <v>960</v>
      </c>
      <c r="H35" s="37">
        <f t="shared" si="4"/>
        <v>480</v>
      </c>
      <c r="I35" s="37">
        <f t="shared" si="5"/>
        <v>240</v>
      </c>
      <c r="J35" s="37">
        <f t="shared" si="6"/>
        <v>120</v>
      </c>
      <c r="K35" s="36">
        <v>960</v>
      </c>
      <c r="L35" s="36">
        <v>480</v>
      </c>
      <c r="M35" s="36">
        <v>240</v>
      </c>
      <c r="N35" s="36">
        <v>120</v>
      </c>
      <c r="O35" s="38">
        <f t="shared" si="7"/>
        <v>2400</v>
      </c>
    </row>
    <row r="37" spans="2:15" ht="45.75" customHeight="1" x14ac:dyDescent="0.25">
      <c r="B37" s="43" t="s">
        <v>35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</sheetData>
  <sheetProtection password="ECD8" sheet="1" objects="1" scenarios="1" selectLockedCells="1" selectUnlockedCells="1"/>
  <mergeCells count="14">
    <mergeCell ref="R2:R3"/>
    <mergeCell ref="B37:O37"/>
    <mergeCell ref="H2:H3"/>
    <mergeCell ref="I2:I3"/>
    <mergeCell ref="J2:J3"/>
    <mergeCell ref="K2:N2"/>
    <mergeCell ref="O2:O3"/>
    <mergeCell ref="Q2:Q3"/>
    <mergeCell ref="B2:B3"/>
    <mergeCell ref="C2:C3"/>
    <mergeCell ref="D2:D3"/>
    <mergeCell ref="E2:E3"/>
    <mergeCell ref="F2:F3"/>
    <mergeCell ref="G2:G3"/>
  </mergeCells>
  <pageMargins left="0.70866141732283472" right="0.70866141732283472" top="0.78740157480314965" bottom="0.78740157480314965" header="0.31496062992125984" footer="0.31496062992125984"/>
  <pageSetup paperSize="9" scale="76" orientation="landscape" horizontalDpi="0" verticalDpi="0" r:id="rId1"/>
  <headerFooter>
    <oddHeader>&amp;L&amp;"-,Tučné"&amp;18  Systém vyplácení výher, Regional ČŠO nad 32 hráčů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showGridLines="0" showRowColHeaders="0" zoomScaleNormal="100" workbookViewId="0">
      <selection activeCell="H15" sqref="H15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14.28515625" customWidth="1"/>
    <col min="7" max="9" width="8.5703125" customWidth="1"/>
    <col min="10" max="12" width="8.85546875" customWidth="1"/>
    <col min="13" max="13" width="12.7109375" customWidth="1"/>
    <col min="14" max="14" width="3.5703125" customWidth="1"/>
    <col min="15" max="16" width="14.28515625" customWidth="1"/>
  </cols>
  <sheetData>
    <row r="1" spans="2:16" ht="15.75" thickBot="1" x14ac:dyDescent="0.3"/>
    <row r="2" spans="2:16" ht="15.75" customHeight="1" x14ac:dyDescent="0.25">
      <c r="B2" s="45" t="s">
        <v>0</v>
      </c>
      <c r="C2" s="47" t="s">
        <v>1</v>
      </c>
      <c r="D2" s="41" t="s">
        <v>8</v>
      </c>
      <c r="E2" s="49" t="s">
        <v>21</v>
      </c>
      <c r="F2" s="41" t="s">
        <v>22</v>
      </c>
      <c r="G2" s="41" t="s">
        <v>5</v>
      </c>
      <c r="H2" s="41" t="s">
        <v>6</v>
      </c>
      <c r="I2" s="41" t="s">
        <v>7</v>
      </c>
      <c r="J2" s="51" t="s">
        <v>14</v>
      </c>
      <c r="K2" s="51"/>
      <c r="L2" s="51"/>
      <c r="M2" s="52" t="s">
        <v>15</v>
      </c>
      <c r="O2" s="45" t="s">
        <v>23</v>
      </c>
      <c r="P2" s="55" t="s">
        <v>24</v>
      </c>
    </row>
    <row r="3" spans="2:16" s="2" customFormat="1" ht="52.5" customHeight="1" thickBot="1" x14ac:dyDescent="0.3">
      <c r="B3" s="46"/>
      <c r="C3" s="48"/>
      <c r="D3" s="42"/>
      <c r="E3" s="50"/>
      <c r="F3" s="42"/>
      <c r="G3" s="42"/>
      <c r="H3" s="42"/>
      <c r="I3" s="42"/>
      <c r="J3" s="17" t="s">
        <v>2</v>
      </c>
      <c r="K3" s="17" t="s">
        <v>3</v>
      </c>
      <c r="L3" s="17" t="s">
        <v>4</v>
      </c>
      <c r="M3" s="53"/>
      <c r="O3" s="54"/>
      <c r="P3" s="56"/>
    </row>
    <row r="4" spans="2:16" ht="15.75" x14ac:dyDescent="0.25">
      <c r="B4" s="12">
        <v>8</v>
      </c>
      <c r="C4" s="13">
        <v>100</v>
      </c>
      <c r="D4" s="14">
        <f t="shared" ref="D4" si="0">B4*C4</f>
        <v>800</v>
      </c>
      <c r="E4" s="15">
        <f>D4*0.75</f>
        <v>600</v>
      </c>
      <c r="F4" s="19">
        <f>D4-J4-K4-2*L4</f>
        <v>200</v>
      </c>
      <c r="G4" s="15">
        <f>E4*0.45</f>
        <v>270</v>
      </c>
      <c r="H4" s="15">
        <f>E4*0.25</f>
        <v>150</v>
      </c>
      <c r="I4" s="15">
        <f>E4*0.15</f>
        <v>90</v>
      </c>
      <c r="J4" s="14">
        <v>270</v>
      </c>
      <c r="K4" s="14">
        <v>150</v>
      </c>
      <c r="L4" s="14">
        <v>90</v>
      </c>
      <c r="M4" s="16">
        <f t="shared" ref="M4" si="1">J4+K4+2*L4</f>
        <v>600</v>
      </c>
      <c r="O4" s="25">
        <v>8</v>
      </c>
      <c r="P4" s="26">
        <v>2</v>
      </c>
    </row>
    <row r="5" spans="2:16" ht="15.75" x14ac:dyDescent="0.25">
      <c r="B5" s="12">
        <v>9</v>
      </c>
      <c r="C5" s="13">
        <v>100</v>
      </c>
      <c r="D5" s="14">
        <f t="shared" ref="D5:D28" si="2">B5*C5</f>
        <v>900</v>
      </c>
      <c r="E5" s="15">
        <f t="shared" ref="E5:E28" si="3">D5*0.75</f>
        <v>675</v>
      </c>
      <c r="F5" s="19">
        <f t="shared" ref="F5:F28" si="4">D5-J5-K5-2*L5</f>
        <v>215</v>
      </c>
      <c r="G5" s="15">
        <f t="shared" ref="G5:G28" si="5">E5*0.45</f>
        <v>303.75</v>
      </c>
      <c r="H5" s="15">
        <f t="shared" ref="H5:H28" si="6">E5*0.25</f>
        <v>168.75</v>
      </c>
      <c r="I5" s="15">
        <f t="shared" ref="I5:I28" si="7">E5*0.15</f>
        <v>101.25</v>
      </c>
      <c r="J5" s="14">
        <v>305</v>
      </c>
      <c r="K5" s="14">
        <v>170</v>
      </c>
      <c r="L5" s="14">
        <v>105</v>
      </c>
      <c r="M5" s="16">
        <f t="shared" ref="M5:M28" si="8">J5+K5+2*L5</f>
        <v>685</v>
      </c>
      <c r="O5" s="21" t="s">
        <v>25</v>
      </c>
      <c r="P5" s="22">
        <v>4</v>
      </c>
    </row>
    <row r="6" spans="2:16" ht="15.75" x14ac:dyDescent="0.25">
      <c r="B6" s="12">
        <v>10</v>
      </c>
      <c r="C6" s="13">
        <v>100</v>
      </c>
      <c r="D6" s="14">
        <f t="shared" si="2"/>
        <v>1000</v>
      </c>
      <c r="E6" s="15">
        <f t="shared" si="3"/>
        <v>750</v>
      </c>
      <c r="F6" s="19">
        <f t="shared" si="4"/>
        <v>240</v>
      </c>
      <c r="G6" s="15">
        <f t="shared" si="5"/>
        <v>337.5</v>
      </c>
      <c r="H6" s="15">
        <f t="shared" si="6"/>
        <v>187.5</v>
      </c>
      <c r="I6" s="15">
        <f t="shared" si="7"/>
        <v>112.5</v>
      </c>
      <c r="J6" s="14">
        <v>340</v>
      </c>
      <c r="K6" s="14">
        <v>190</v>
      </c>
      <c r="L6" s="14">
        <v>115</v>
      </c>
      <c r="M6" s="16">
        <f t="shared" si="8"/>
        <v>760</v>
      </c>
      <c r="O6" s="21" t="s">
        <v>26</v>
      </c>
      <c r="P6" s="22" t="s">
        <v>27</v>
      </c>
    </row>
    <row r="7" spans="2:16" ht="15.75" x14ac:dyDescent="0.25">
      <c r="B7" s="12">
        <v>11</v>
      </c>
      <c r="C7" s="13">
        <v>100</v>
      </c>
      <c r="D7" s="14">
        <f t="shared" si="2"/>
        <v>1100</v>
      </c>
      <c r="E7" s="15">
        <f t="shared" si="3"/>
        <v>825</v>
      </c>
      <c r="F7" s="19">
        <f t="shared" si="4"/>
        <v>265</v>
      </c>
      <c r="G7" s="15">
        <f t="shared" si="5"/>
        <v>371.25</v>
      </c>
      <c r="H7" s="15">
        <f t="shared" si="6"/>
        <v>206.25</v>
      </c>
      <c r="I7" s="15">
        <f t="shared" si="7"/>
        <v>123.75</v>
      </c>
      <c r="J7" s="14">
        <v>375</v>
      </c>
      <c r="K7" s="14">
        <v>210</v>
      </c>
      <c r="L7" s="14">
        <v>125</v>
      </c>
      <c r="M7" s="16">
        <f t="shared" si="8"/>
        <v>835</v>
      </c>
      <c r="O7" s="21" t="s">
        <v>28</v>
      </c>
      <c r="P7" s="22" t="s">
        <v>29</v>
      </c>
    </row>
    <row r="8" spans="2:16" ht="16.5" thickBot="1" x14ac:dyDescent="0.3">
      <c r="B8" s="12">
        <v>12</v>
      </c>
      <c r="C8" s="13">
        <v>100</v>
      </c>
      <c r="D8" s="14">
        <f t="shared" si="2"/>
        <v>1200</v>
      </c>
      <c r="E8" s="15">
        <f t="shared" si="3"/>
        <v>900</v>
      </c>
      <c r="F8" s="19">
        <f t="shared" si="4"/>
        <v>300</v>
      </c>
      <c r="G8" s="15">
        <f t="shared" si="5"/>
        <v>405</v>
      </c>
      <c r="H8" s="15">
        <f t="shared" si="6"/>
        <v>225</v>
      </c>
      <c r="I8" s="15">
        <f t="shared" si="7"/>
        <v>135</v>
      </c>
      <c r="J8" s="14">
        <v>405</v>
      </c>
      <c r="K8" s="14">
        <v>225</v>
      </c>
      <c r="L8" s="14">
        <v>135</v>
      </c>
      <c r="M8" s="16">
        <f t="shared" si="8"/>
        <v>900</v>
      </c>
      <c r="O8" s="23" t="s">
        <v>30</v>
      </c>
      <c r="P8" s="24" t="s">
        <v>31</v>
      </c>
    </row>
    <row r="9" spans="2:16" ht="15.75" x14ac:dyDescent="0.25">
      <c r="B9" s="12">
        <v>13</v>
      </c>
      <c r="C9" s="13">
        <v>100</v>
      </c>
      <c r="D9" s="14">
        <f t="shared" si="2"/>
        <v>1300</v>
      </c>
      <c r="E9" s="15">
        <f t="shared" si="3"/>
        <v>975</v>
      </c>
      <c r="F9" s="19">
        <f t="shared" si="4"/>
        <v>315</v>
      </c>
      <c r="G9" s="15">
        <f t="shared" si="5"/>
        <v>438.75</v>
      </c>
      <c r="H9" s="15">
        <f t="shared" si="6"/>
        <v>243.75</v>
      </c>
      <c r="I9" s="15">
        <f t="shared" si="7"/>
        <v>146.25</v>
      </c>
      <c r="J9" s="14">
        <v>440</v>
      </c>
      <c r="K9" s="14">
        <v>245</v>
      </c>
      <c r="L9" s="14">
        <v>150</v>
      </c>
      <c r="M9" s="16">
        <f t="shared" si="8"/>
        <v>985</v>
      </c>
      <c r="O9" s="20"/>
      <c r="P9" s="20"/>
    </row>
    <row r="10" spans="2:16" ht="15.75" x14ac:dyDescent="0.25">
      <c r="B10" s="12">
        <v>14</v>
      </c>
      <c r="C10" s="13">
        <v>100</v>
      </c>
      <c r="D10" s="14">
        <f t="shared" si="2"/>
        <v>1400</v>
      </c>
      <c r="E10" s="15">
        <f t="shared" si="3"/>
        <v>1050</v>
      </c>
      <c r="F10" s="19">
        <f t="shared" si="4"/>
        <v>340</v>
      </c>
      <c r="G10" s="15">
        <f t="shared" si="5"/>
        <v>472.5</v>
      </c>
      <c r="H10" s="15">
        <f t="shared" si="6"/>
        <v>262.5</v>
      </c>
      <c r="I10" s="15">
        <f t="shared" si="7"/>
        <v>157.5</v>
      </c>
      <c r="J10" s="14">
        <v>475</v>
      </c>
      <c r="K10" s="14">
        <v>265</v>
      </c>
      <c r="L10" s="14">
        <v>160</v>
      </c>
      <c r="M10" s="16">
        <f t="shared" si="8"/>
        <v>1060</v>
      </c>
      <c r="O10" s="31"/>
      <c r="P10" s="31"/>
    </row>
    <row r="11" spans="2:16" ht="15.75" x14ac:dyDescent="0.25">
      <c r="B11" s="12">
        <v>15</v>
      </c>
      <c r="C11" s="13">
        <v>100</v>
      </c>
      <c r="D11" s="14">
        <f t="shared" si="2"/>
        <v>1500</v>
      </c>
      <c r="E11" s="15">
        <f t="shared" si="3"/>
        <v>1125</v>
      </c>
      <c r="F11" s="19">
        <f t="shared" si="4"/>
        <v>365</v>
      </c>
      <c r="G11" s="15">
        <f t="shared" si="5"/>
        <v>506.25</v>
      </c>
      <c r="H11" s="15">
        <f t="shared" si="6"/>
        <v>281.25</v>
      </c>
      <c r="I11" s="15">
        <f t="shared" si="7"/>
        <v>168.75</v>
      </c>
      <c r="J11" s="14">
        <v>510</v>
      </c>
      <c r="K11" s="14">
        <v>285</v>
      </c>
      <c r="L11" s="14">
        <v>170</v>
      </c>
      <c r="M11" s="16">
        <f t="shared" si="8"/>
        <v>1135</v>
      </c>
      <c r="O11" s="31"/>
      <c r="P11" s="31"/>
    </row>
    <row r="12" spans="2:16" ht="15.75" x14ac:dyDescent="0.25">
      <c r="B12" s="12">
        <v>16</v>
      </c>
      <c r="C12" s="13">
        <v>100</v>
      </c>
      <c r="D12" s="14">
        <f t="shared" si="2"/>
        <v>1600</v>
      </c>
      <c r="E12" s="15">
        <f t="shared" si="3"/>
        <v>1200</v>
      </c>
      <c r="F12" s="19">
        <f t="shared" si="4"/>
        <v>400</v>
      </c>
      <c r="G12" s="15">
        <f t="shared" si="5"/>
        <v>540</v>
      </c>
      <c r="H12" s="15">
        <f t="shared" si="6"/>
        <v>300</v>
      </c>
      <c r="I12" s="15">
        <f t="shared" si="7"/>
        <v>180</v>
      </c>
      <c r="J12" s="14">
        <v>540</v>
      </c>
      <c r="K12" s="14">
        <v>300</v>
      </c>
      <c r="L12" s="14">
        <v>180</v>
      </c>
      <c r="M12" s="16">
        <f t="shared" si="8"/>
        <v>1200</v>
      </c>
      <c r="O12" s="33"/>
      <c r="P12" s="33"/>
    </row>
    <row r="13" spans="2:16" ht="15.75" x14ac:dyDescent="0.25">
      <c r="B13" s="12">
        <v>17</v>
      </c>
      <c r="C13" s="13">
        <v>100</v>
      </c>
      <c r="D13" s="14">
        <f t="shared" si="2"/>
        <v>1700</v>
      </c>
      <c r="E13" s="15">
        <f t="shared" si="3"/>
        <v>1275</v>
      </c>
      <c r="F13" s="19">
        <f t="shared" si="4"/>
        <v>415</v>
      </c>
      <c r="G13" s="15">
        <f t="shared" si="5"/>
        <v>573.75</v>
      </c>
      <c r="H13" s="15">
        <f t="shared" si="6"/>
        <v>318.75</v>
      </c>
      <c r="I13" s="15">
        <f t="shared" si="7"/>
        <v>191.25</v>
      </c>
      <c r="J13" s="14">
        <v>575</v>
      </c>
      <c r="K13" s="14">
        <v>320</v>
      </c>
      <c r="L13" s="14">
        <v>195</v>
      </c>
      <c r="M13" s="16">
        <f t="shared" si="8"/>
        <v>1285</v>
      </c>
      <c r="O13" s="33"/>
      <c r="P13" s="33"/>
    </row>
    <row r="14" spans="2:16" ht="15.75" x14ac:dyDescent="0.25">
      <c r="B14" s="12">
        <v>18</v>
      </c>
      <c r="C14" s="13">
        <v>100</v>
      </c>
      <c r="D14" s="14">
        <f t="shared" si="2"/>
        <v>1800</v>
      </c>
      <c r="E14" s="15">
        <f t="shared" si="3"/>
        <v>1350</v>
      </c>
      <c r="F14" s="19">
        <f t="shared" si="4"/>
        <v>440</v>
      </c>
      <c r="G14" s="15">
        <f t="shared" si="5"/>
        <v>607.5</v>
      </c>
      <c r="H14" s="15">
        <f t="shared" si="6"/>
        <v>337.5</v>
      </c>
      <c r="I14" s="15">
        <f t="shared" si="7"/>
        <v>202.5</v>
      </c>
      <c r="J14" s="14">
        <v>610</v>
      </c>
      <c r="K14" s="14">
        <v>340</v>
      </c>
      <c r="L14" s="14">
        <v>205</v>
      </c>
      <c r="M14" s="16">
        <f t="shared" si="8"/>
        <v>1360</v>
      </c>
      <c r="O14" s="33"/>
      <c r="P14" s="33"/>
    </row>
    <row r="15" spans="2:16" ht="15.75" x14ac:dyDescent="0.25">
      <c r="B15" s="12">
        <v>19</v>
      </c>
      <c r="C15" s="13">
        <v>100</v>
      </c>
      <c r="D15" s="14">
        <f t="shared" si="2"/>
        <v>1900</v>
      </c>
      <c r="E15" s="15">
        <f t="shared" si="3"/>
        <v>1425</v>
      </c>
      <c r="F15" s="19">
        <f t="shared" si="4"/>
        <v>465</v>
      </c>
      <c r="G15" s="15">
        <f t="shared" si="5"/>
        <v>641.25</v>
      </c>
      <c r="H15" s="15">
        <f t="shared" si="6"/>
        <v>356.25</v>
      </c>
      <c r="I15" s="15">
        <f t="shared" si="7"/>
        <v>213.75</v>
      </c>
      <c r="J15" s="14">
        <v>645</v>
      </c>
      <c r="K15" s="14">
        <v>360</v>
      </c>
      <c r="L15" s="14">
        <v>215</v>
      </c>
      <c r="M15" s="16">
        <f t="shared" si="8"/>
        <v>1435</v>
      </c>
      <c r="O15" s="33"/>
      <c r="P15" s="33"/>
    </row>
    <row r="16" spans="2:16" ht="15.75" x14ac:dyDescent="0.25">
      <c r="B16" s="12">
        <v>20</v>
      </c>
      <c r="C16" s="13">
        <v>100</v>
      </c>
      <c r="D16" s="14">
        <f t="shared" si="2"/>
        <v>2000</v>
      </c>
      <c r="E16" s="15">
        <f t="shared" si="3"/>
        <v>1500</v>
      </c>
      <c r="F16" s="19">
        <f t="shared" si="4"/>
        <v>500</v>
      </c>
      <c r="G16" s="15">
        <f t="shared" si="5"/>
        <v>675</v>
      </c>
      <c r="H16" s="15">
        <f t="shared" si="6"/>
        <v>375</v>
      </c>
      <c r="I16" s="15">
        <f t="shared" si="7"/>
        <v>225</v>
      </c>
      <c r="J16" s="14">
        <v>675</v>
      </c>
      <c r="K16" s="14">
        <v>375</v>
      </c>
      <c r="L16" s="14">
        <v>225</v>
      </c>
      <c r="M16" s="16">
        <f t="shared" si="8"/>
        <v>1500</v>
      </c>
      <c r="O16" s="33"/>
      <c r="P16" s="33"/>
    </row>
    <row r="17" spans="2:16" ht="15.75" x14ac:dyDescent="0.25">
      <c r="B17" s="12">
        <v>21</v>
      </c>
      <c r="C17" s="13">
        <v>100</v>
      </c>
      <c r="D17" s="14">
        <f t="shared" si="2"/>
        <v>2100</v>
      </c>
      <c r="E17" s="15">
        <f t="shared" si="3"/>
        <v>1575</v>
      </c>
      <c r="F17" s="19">
        <f t="shared" si="4"/>
        <v>515</v>
      </c>
      <c r="G17" s="15">
        <f t="shared" si="5"/>
        <v>708.75</v>
      </c>
      <c r="H17" s="15">
        <f t="shared" si="6"/>
        <v>393.75</v>
      </c>
      <c r="I17" s="15">
        <f t="shared" si="7"/>
        <v>236.25</v>
      </c>
      <c r="J17" s="14">
        <v>710</v>
      </c>
      <c r="K17" s="14">
        <v>395</v>
      </c>
      <c r="L17" s="14">
        <v>240</v>
      </c>
      <c r="M17" s="16">
        <f t="shared" si="8"/>
        <v>1585</v>
      </c>
      <c r="O17" s="33"/>
      <c r="P17" s="33"/>
    </row>
    <row r="18" spans="2:16" ht="15.75" x14ac:dyDescent="0.25">
      <c r="B18" s="12">
        <v>22</v>
      </c>
      <c r="C18" s="13">
        <v>100</v>
      </c>
      <c r="D18" s="14">
        <f t="shared" si="2"/>
        <v>2200</v>
      </c>
      <c r="E18" s="15">
        <f t="shared" si="3"/>
        <v>1650</v>
      </c>
      <c r="F18" s="19">
        <f t="shared" si="4"/>
        <v>540</v>
      </c>
      <c r="G18" s="15">
        <f t="shared" si="5"/>
        <v>742.5</v>
      </c>
      <c r="H18" s="15">
        <f t="shared" si="6"/>
        <v>412.5</v>
      </c>
      <c r="I18" s="15">
        <f t="shared" si="7"/>
        <v>247.5</v>
      </c>
      <c r="J18" s="14">
        <v>745</v>
      </c>
      <c r="K18" s="14">
        <v>415</v>
      </c>
      <c r="L18" s="14">
        <v>250</v>
      </c>
      <c r="M18" s="16">
        <f t="shared" si="8"/>
        <v>1660</v>
      </c>
    </row>
    <row r="19" spans="2:16" ht="15.75" x14ac:dyDescent="0.25">
      <c r="B19" s="12">
        <v>23</v>
      </c>
      <c r="C19" s="13">
        <v>100</v>
      </c>
      <c r="D19" s="14">
        <f t="shared" si="2"/>
        <v>2300</v>
      </c>
      <c r="E19" s="15">
        <f t="shared" si="3"/>
        <v>1725</v>
      </c>
      <c r="F19" s="19">
        <f t="shared" si="4"/>
        <v>535</v>
      </c>
      <c r="G19" s="15">
        <f t="shared" si="5"/>
        <v>776.25</v>
      </c>
      <c r="H19" s="15">
        <f t="shared" si="6"/>
        <v>431.25</v>
      </c>
      <c r="I19" s="15">
        <f t="shared" si="7"/>
        <v>258.75</v>
      </c>
      <c r="J19" s="14">
        <v>780</v>
      </c>
      <c r="K19" s="14">
        <v>465</v>
      </c>
      <c r="L19" s="14">
        <v>260</v>
      </c>
      <c r="M19" s="16">
        <f t="shared" si="8"/>
        <v>1765</v>
      </c>
    </row>
    <row r="20" spans="2:16" ht="15.75" x14ac:dyDescent="0.25">
      <c r="B20" s="12">
        <v>24</v>
      </c>
      <c r="C20" s="13">
        <v>100</v>
      </c>
      <c r="D20" s="14">
        <f t="shared" si="2"/>
        <v>2400</v>
      </c>
      <c r="E20" s="15">
        <f t="shared" si="3"/>
        <v>1800</v>
      </c>
      <c r="F20" s="19">
        <f t="shared" si="4"/>
        <v>600</v>
      </c>
      <c r="G20" s="15">
        <f t="shared" si="5"/>
        <v>810</v>
      </c>
      <c r="H20" s="15">
        <f t="shared" si="6"/>
        <v>450</v>
      </c>
      <c r="I20" s="15">
        <f t="shared" si="7"/>
        <v>270</v>
      </c>
      <c r="J20" s="14">
        <v>810</v>
      </c>
      <c r="K20" s="14">
        <v>450</v>
      </c>
      <c r="L20" s="14">
        <v>270</v>
      </c>
      <c r="M20" s="16">
        <f t="shared" si="8"/>
        <v>1800</v>
      </c>
    </row>
    <row r="21" spans="2:16" ht="15.75" x14ac:dyDescent="0.25">
      <c r="B21" s="12">
        <v>25</v>
      </c>
      <c r="C21" s="13">
        <v>100</v>
      </c>
      <c r="D21" s="14">
        <f t="shared" si="2"/>
        <v>2500</v>
      </c>
      <c r="E21" s="15">
        <f t="shared" si="3"/>
        <v>1875</v>
      </c>
      <c r="F21" s="19">
        <f t="shared" si="4"/>
        <v>615</v>
      </c>
      <c r="G21" s="15">
        <f t="shared" si="5"/>
        <v>843.75</v>
      </c>
      <c r="H21" s="15">
        <f t="shared" si="6"/>
        <v>468.75</v>
      </c>
      <c r="I21" s="15">
        <f t="shared" si="7"/>
        <v>281.25</v>
      </c>
      <c r="J21" s="14">
        <v>845</v>
      </c>
      <c r="K21" s="14">
        <v>470</v>
      </c>
      <c r="L21" s="14">
        <v>285</v>
      </c>
      <c r="M21" s="16">
        <f t="shared" si="8"/>
        <v>1885</v>
      </c>
    </row>
    <row r="22" spans="2:16" ht="15.75" x14ac:dyDescent="0.25">
      <c r="B22" s="12">
        <v>26</v>
      </c>
      <c r="C22" s="13">
        <v>100</v>
      </c>
      <c r="D22" s="14">
        <f t="shared" si="2"/>
        <v>2600</v>
      </c>
      <c r="E22" s="15">
        <f t="shared" si="3"/>
        <v>1950</v>
      </c>
      <c r="F22" s="19">
        <f t="shared" si="4"/>
        <v>640</v>
      </c>
      <c r="G22" s="15">
        <f t="shared" si="5"/>
        <v>877.5</v>
      </c>
      <c r="H22" s="15">
        <f t="shared" si="6"/>
        <v>487.5</v>
      </c>
      <c r="I22" s="15">
        <f t="shared" si="7"/>
        <v>292.5</v>
      </c>
      <c r="J22" s="14">
        <v>880</v>
      </c>
      <c r="K22" s="14">
        <v>490</v>
      </c>
      <c r="L22" s="14">
        <v>295</v>
      </c>
      <c r="M22" s="16">
        <f t="shared" si="8"/>
        <v>1960</v>
      </c>
    </row>
    <row r="23" spans="2:16" ht="15.75" x14ac:dyDescent="0.25">
      <c r="B23" s="12">
        <v>27</v>
      </c>
      <c r="C23" s="13">
        <v>100</v>
      </c>
      <c r="D23" s="14">
        <f t="shared" si="2"/>
        <v>2700</v>
      </c>
      <c r="E23" s="15">
        <f t="shared" si="3"/>
        <v>2025</v>
      </c>
      <c r="F23" s="19">
        <f t="shared" si="4"/>
        <v>665</v>
      </c>
      <c r="G23" s="15">
        <f t="shared" si="5"/>
        <v>911.25</v>
      </c>
      <c r="H23" s="15">
        <f t="shared" si="6"/>
        <v>506.25</v>
      </c>
      <c r="I23" s="15">
        <f t="shared" si="7"/>
        <v>303.75</v>
      </c>
      <c r="J23" s="14">
        <v>915</v>
      </c>
      <c r="K23" s="14">
        <v>510</v>
      </c>
      <c r="L23" s="14">
        <v>305</v>
      </c>
      <c r="M23" s="16">
        <f t="shared" si="8"/>
        <v>2035</v>
      </c>
    </row>
    <row r="24" spans="2:16" ht="15.75" x14ac:dyDescent="0.25">
      <c r="B24" s="12">
        <v>28</v>
      </c>
      <c r="C24" s="13">
        <v>100</v>
      </c>
      <c r="D24" s="14">
        <f t="shared" si="2"/>
        <v>2800</v>
      </c>
      <c r="E24" s="15">
        <f t="shared" si="3"/>
        <v>2100</v>
      </c>
      <c r="F24" s="19">
        <f t="shared" si="4"/>
        <v>700</v>
      </c>
      <c r="G24" s="15">
        <f t="shared" si="5"/>
        <v>945</v>
      </c>
      <c r="H24" s="15">
        <f t="shared" si="6"/>
        <v>525</v>
      </c>
      <c r="I24" s="15">
        <f t="shared" si="7"/>
        <v>315</v>
      </c>
      <c r="J24" s="14">
        <v>945</v>
      </c>
      <c r="K24" s="14">
        <v>525</v>
      </c>
      <c r="L24" s="14">
        <v>315</v>
      </c>
      <c r="M24" s="16">
        <f t="shared" si="8"/>
        <v>2100</v>
      </c>
    </row>
    <row r="25" spans="2:16" ht="15.75" x14ac:dyDescent="0.25">
      <c r="B25" s="12">
        <v>29</v>
      </c>
      <c r="C25" s="13">
        <v>100</v>
      </c>
      <c r="D25" s="14">
        <f t="shared" si="2"/>
        <v>2900</v>
      </c>
      <c r="E25" s="15">
        <f t="shared" si="3"/>
        <v>2175</v>
      </c>
      <c r="F25" s="19">
        <f t="shared" si="4"/>
        <v>715</v>
      </c>
      <c r="G25" s="15">
        <f t="shared" si="5"/>
        <v>978.75</v>
      </c>
      <c r="H25" s="15">
        <f t="shared" si="6"/>
        <v>543.75</v>
      </c>
      <c r="I25" s="15">
        <f t="shared" si="7"/>
        <v>326.25</v>
      </c>
      <c r="J25" s="14">
        <v>980</v>
      </c>
      <c r="K25" s="14">
        <v>545</v>
      </c>
      <c r="L25" s="14">
        <v>330</v>
      </c>
      <c r="M25" s="16">
        <f t="shared" si="8"/>
        <v>2185</v>
      </c>
    </row>
    <row r="26" spans="2:16" ht="15.75" x14ac:dyDescent="0.25">
      <c r="B26" s="12">
        <v>30</v>
      </c>
      <c r="C26" s="13">
        <v>100</v>
      </c>
      <c r="D26" s="14">
        <f t="shared" si="2"/>
        <v>3000</v>
      </c>
      <c r="E26" s="15">
        <f t="shared" si="3"/>
        <v>2250</v>
      </c>
      <c r="F26" s="19">
        <f t="shared" si="4"/>
        <v>740</v>
      </c>
      <c r="G26" s="15">
        <f t="shared" si="5"/>
        <v>1012.5</v>
      </c>
      <c r="H26" s="15">
        <f t="shared" si="6"/>
        <v>562.5</v>
      </c>
      <c r="I26" s="15">
        <f t="shared" si="7"/>
        <v>337.5</v>
      </c>
      <c r="J26" s="14">
        <v>1015</v>
      </c>
      <c r="K26" s="14">
        <v>565</v>
      </c>
      <c r="L26" s="14">
        <v>340</v>
      </c>
      <c r="M26" s="16">
        <f t="shared" si="8"/>
        <v>2260</v>
      </c>
    </row>
    <row r="27" spans="2:16" ht="15.75" x14ac:dyDescent="0.25">
      <c r="B27" s="12">
        <v>31</v>
      </c>
      <c r="C27" s="13">
        <v>100</v>
      </c>
      <c r="D27" s="14">
        <f t="shared" si="2"/>
        <v>3100</v>
      </c>
      <c r="E27" s="15">
        <f t="shared" si="3"/>
        <v>2325</v>
      </c>
      <c r="F27" s="19">
        <f t="shared" si="4"/>
        <v>765</v>
      </c>
      <c r="G27" s="15">
        <f t="shared" si="5"/>
        <v>1046.25</v>
      </c>
      <c r="H27" s="15">
        <f t="shared" si="6"/>
        <v>581.25</v>
      </c>
      <c r="I27" s="15">
        <f t="shared" si="7"/>
        <v>348.75</v>
      </c>
      <c r="J27" s="14">
        <v>1050</v>
      </c>
      <c r="K27" s="14">
        <v>585</v>
      </c>
      <c r="L27" s="14">
        <v>350</v>
      </c>
      <c r="M27" s="16">
        <f t="shared" si="8"/>
        <v>2335</v>
      </c>
    </row>
    <row r="28" spans="2:16" ht="16.5" thickBot="1" x14ac:dyDescent="0.3">
      <c r="B28" s="34">
        <v>32</v>
      </c>
      <c r="C28" s="35">
        <v>100</v>
      </c>
      <c r="D28" s="36">
        <f t="shared" si="2"/>
        <v>3200</v>
      </c>
      <c r="E28" s="37">
        <f t="shared" si="3"/>
        <v>2400</v>
      </c>
      <c r="F28" s="39">
        <f t="shared" si="4"/>
        <v>800</v>
      </c>
      <c r="G28" s="37">
        <f t="shared" si="5"/>
        <v>1080</v>
      </c>
      <c r="H28" s="37">
        <f t="shared" si="6"/>
        <v>600</v>
      </c>
      <c r="I28" s="37">
        <f t="shared" si="7"/>
        <v>360</v>
      </c>
      <c r="J28" s="36">
        <v>1080</v>
      </c>
      <c r="K28" s="36">
        <v>600</v>
      </c>
      <c r="L28" s="36">
        <v>360</v>
      </c>
      <c r="M28" s="38">
        <f t="shared" si="8"/>
        <v>2400</v>
      </c>
    </row>
    <row r="30" spans="2:16" ht="45.75" customHeight="1" x14ac:dyDescent="0.25">
      <c r="B30" s="43" t="s">
        <v>36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</sheetData>
  <sheetProtection password="ECD8" sheet="1" objects="1" scenarios="1" selectLockedCells="1" selectUnlockedCells="1"/>
  <mergeCells count="13">
    <mergeCell ref="M2:M3"/>
    <mergeCell ref="B30:M30"/>
    <mergeCell ref="O2:O3"/>
    <mergeCell ref="P2:P3"/>
    <mergeCell ref="F2:F3"/>
    <mergeCell ref="G2:G3"/>
    <mergeCell ref="H2:H3"/>
    <mergeCell ref="I2:I3"/>
    <mergeCell ref="J2:L2"/>
    <mergeCell ref="B2:B3"/>
    <mergeCell ref="C2:C3"/>
    <mergeCell ref="D2:D3"/>
    <mergeCell ref="E2:E3"/>
  </mergeCells>
  <pageMargins left="0.70866141732283472" right="0.70866141732283472" top="0.78740157480314965" bottom="0.78740157480314965" header="0.31496062992125984" footer="0.31496062992125984"/>
  <pageSetup paperSize="9" scale="89" orientation="landscape" horizontalDpi="0" verticalDpi="0" r:id="rId1"/>
  <headerFooter>
    <oddHeader>&amp;L&amp;"-,Tučné"&amp;18  Systém vyplácení výher, Regional ČŠO do 32 hráčů včetně</oddHeader>
    <oddFooter xml:space="preserve">&amp;C </oddFooter>
  </headerFooter>
  <ignoredErrors>
    <ignoredError sqref="P6:P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showGridLines="0" showRowColHeaders="0" topLeftCell="A2" zoomScaleNormal="100" workbookViewId="0">
      <selection activeCell="N42" sqref="N42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14.28515625" customWidth="1"/>
    <col min="7" max="10" width="8.5703125" customWidth="1"/>
    <col min="11" max="14" width="8.85546875" customWidth="1"/>
    <col min="15" max="15" width="12.7109375" customWidth="1"/>
    <col min="16" max="16" width="3.5703125" customWidth="1"/>
    <col min="17" max="18" width="14.28515625" customWidth="1"/>
  </cols>
  <sheetData>
    <row r="1" spans="2:18" ht="15.75" thickBot="1" x14ac:dyDescent="0.3"/>
    <row r="2" spans="2:18" ht="15.75" customHeight="1" x14ac:dyDescent="0.25">
      <c r="B2" s="45" t="s">
        <v>0</v>
      </c>
      <c r="C2" s="47" t="s">
        <v>1</v>
      </c>
      <c r="D2" s="41" t="s">
        <v>8</v>
      </c>
      <c r="E2" s="49" t="s">
        <v>21</v>
      </c>
      <c r="F2" s="41" t="s">
        <v>22</v>
      </c>
      <c r="G2" s="41" t="s">
        <v>19</v>
      </c>
      <c r="H2" s="41" t="s">
        <v>18</v>
      </c>
      <c r="I2" s="41" t="s">
        <v>17</v>
      </c>
      <c r="J2" s="41" t="s">
        <v>16</v>
      </c>
      <c r="K2" s="51" t="s">
        <v>14</v>
      </c>
      <c r="L2" s="51"/>
      <c r="M2" s="51"/>
      <c r="N2" s="51"/>
      <c r="O2" s="52" t="s">
        <v>15</v>
      </c>
      <c r="Q2" s="45" t="s">
        <v>23</v>
      </c>
      <c r="R2" s="55" t="s">
        <v>24</v>
      </c>
    </row>
    <row r="3" spans="2:18" s="2" customFormat="1" ht="52.5" customHeight="1" thickBot="1" x14ac:dyDescent="0.3">
      <c r="B3" s="46"/>
      <c r="C3" s="48"/>
      <c r="D3" s="42"/>
      <c r="E3" s="50"/>
      <c r="F3" s="42"/>
      <c r="G3" s="42"/>
      <c r="H3" s="42"/>
      <c r="I3" s="42"/>
      <c r="J3" s="42"/>
      <c r="K3" s="17" t="s">
        <v>2</v>
      </c>
      <c r="L3" s="17" t="s">
        <v>3</v>
      </c>
      <c r="M3" s="17" t="s">
        <v>4</v>
      </c>
      <c r="N3" s="17" t="s">
        <v>20</v>
      </c>
      <c r="O3" s="53"/>
      <c r="Q3" s="54"/>
      <c r="R3" s="56"/>
    </row>
    <row r="4" spans="2:18" ht="15.75" x14ac:dyDescent="0.25">
      <c r="B4" s="12">
        <v>33</v>
      </c>
      <c r="C4" s="13">
        <v>100</v>
      </c>
      <c r="D4" s="14">
        <f t="shared" ref="D4" si="0">B4*C4</f>
        <v>3300</v>
      </c>
      <c r="E4" s="15">
        <f>D4*0.75</f>
        <v>2475</v>
      </c>
      <c r="F4" s="19">
        <f>D4-K4-L4-2*M4-4*N4</f>
        <v>815</v>
      </c>
      <c r="G4" s="15">
        <f>E4*0.4</f>
        <v>990</v>
      </c>
      <c r="H4" s="15">
        <f>E4*0.2</f>
        <v>495</v>
      </c>
      <c r="I4" s="15">
        <f>E4*0.1</f>
        <v>247.5</v>
      </c>
      <c r="J4" s="15">
        <f>E4*0.05</f>
        <v>123.75</v>
      </c>
      <c r="K4" s="14">
        <v>990</v>
      </c>
      <c r="L4" s="14">
        <v>495</v>
      </c>
      <c r="M4" s="14">
        <v>250</v>
      </c>
      <c r="N4" s="14">
        <v>125</v>
      </c>
      <c r="O4" s="16">
        <f>K4+L4+2*M4+4*N4</f>
        <v>2485</v>
      </c>
      <c r="Q4" s="25">
        <v>8</v>
      </c>
      <c r="R4" s="26">
        <v>2</v>
      </c>
    </row>
    <row r="5" spans="2:18" ht="15.75" x14ac:dyDescent="0.25">
      <c r="B5" s="12">
        <v>34</v>
      </c>
      <c r="C5" s="13">
        <v>100</v>
      </c>
      <c r="D5" s="14">
        <f t="shared" ref="D5:D34" si="1">B5*C5</f>
        <v>3400</v>
      </c>
      <c r="E5" s="15">
        <f t="shared" ref="E5:E35" si="2">D5*0.75</f>
        <v>2550</v>
      </c>
      <c r="F5" s="19">
        <f t="shared" ref="F5:F34" si="3">D5-K5-L5-2*M5-4*N5</f>
        <v>840</v>
      </c>
      <c r="G5" s="15">
        <f t="shared" ref="G5:G34" si="4">E5*0.4</f>
        <v>1020</v>
      </c>
      <c r="H5" s="15">
        <f t="shared" ref="H5:H34" si="5">E5*0.2</f>
        <v>510</v>
      </c>
      <c r="I5" s="15">
        <f t="shared" ref="I5:I34" si="6">E5*0.1</f>
        <v>255</v>
      </c>
      <c r="J5" s="15">
        <f t="shared" ref="J5:J34" si="7">E5*0.05</f>
        <v>127.5</v>
      </c>
      <c r="K5" s="14">
        <v>1020</v>
      </c>
      <c r="L5" s="14">
        <v>510</v>
      </c>
      <c r="M5" s="14">
        <v>255</v>
      </c>
      <c r="N5" s="14">
        <v>130</v>
      </c>
      <c r="O5" s="16">
        <f t="shared" ref="O5:O34" si="8">K5+L5+2*M5+4*N5</f>
        <v>2560</v>
      </c>
      <c r="Q5" s="21" t="s">
        <v>25</v>
      </c>
      <c r="R5" s="22">
        <v>4</v>
      </c>
    </row>
    <row r="6" spans="2:18" ht="15.75" x14ac:dyDescent="0.25">
      <c r="B6" s="12">
        <v>35</v>
      </c>
      <c r="C6" s="13">
        <v>100</v>
      </c>
      <c r="D6" s="14">
        <f t="shared" si="1"/>
        <v>3500</v>
      </c>
      <c r="E6" s="15">
        <f t="shared" si="2"/>
        <v>2625</v>
      </c>
      <c r="F6" s="19">
        <f t="shared" si="3"/>
        <v>855</v>
      </c>
      <c r="G6" s="15">
        <f t="shared" si="4"/>
        <v>1050</v>
      </c>
      <c r="H6" s="15">
        <f t="shared" si="5"/>
        <v>525</v>
      </c>
      <c r="I6" s="15">
        <f t="shared" si="6"/>
        <v>262.5</v>
      </c>
      <c r="J6" s="15">
        <f t="shared" si="7"/>
        <v>131.25</v>
      </c>
      <c r="K6" s="14">
        <v>1050</v>
      </c>
      <c r="L6" s="14">
        <v>525</v>
      </c>
      <c r="M6" s="14">
        <v>265</v>
      </c>
      <c r="N6" s="14">
        <v>135</v>
      </c>
      <c r="O6" s="16">
        <f t="shared" si="8"/>
        <v>2645</v>
      </c>
      <c r="Q6" s="21" t="s">
        <v>26</v>
      </c>
      <c r="R6" s="22" t="s">
        <v>27</v>
      </c>
    </row>
    <row r="7" spans="2:18" ht="15.75" x14ac:dyDescent="0.25">
      <c r="B7" s="12">
        <v>36</v>
      </c>
      <c r="C7" s="13">
        <v>100</v>
      </c>
      <c r="D7" s="14">
        <f t="shared" si="1"/>
        <v>3600</v>
      </c>
      <c r="E7" s="15">
        <f t="shared" si="2"/>
        <v>2700</v>
      </c>
      <c r="F7" s="19">
        <f t="shared" si="3"/>
        <v>900</v>
      </c>
      <c r="G7" s="15">
        <f t="shared" si="4"/>
        <v>1080</v>
      </c>
      <c r="H7" s="15">
        <f t="shared" si="5"/>
        <v>540</v>
      </c>
      <c r="I7" s="15">
        <f t="shared" si="6"/>
        <v>270</v>
      </c>
      <c r="J7" s="15">
        <f t="shared" si="7"/>
        <v>135</v>
      </c>
      <c r="K7" s="14">
        <v>1080</v>
      </c>
      <c r="L7" s="14">
        <v>540</v>
      </c>
      <c r="M7" s="14">
        <v>270</v>
      </c>
      <c r="N7" s="14">
        <v>135</v>
      </c>
      <c r="O7" s="16">
        <f t="shared" si="8"/>
        <v>2700</v>
      </c>
      <c r="Q7" s="21" t="s">
        <v>28</v>
      </c>
      <c r="R7" s="22" t="s">
        <v>29</v>
      </c>
    </row>
    <row r="8" spans="2:18" ht="16.5" thickBot="1" x14ac:dyDescent="0.3">
      <c r="B8" s="12">
        <v>37</v>
      </c>
      <c r="C8" s="13">
        <v>100</v>
      </c>
      <c r="D8" s="14">
        <f t="shared" si="1"/>
        <v>3700</v>
      </c>
      <c r="E8" s="15">
        <f t="shared" si="2"/>
        <v>2775</v>
      </c>
      <c r="F8" s="19">
        <f t="shared" si="3"/>
        <v>915</v>
      </c>
      <c r="G8" s="15">
        <f t="shared" si="4"/>
        <v>1110</v>
      </c>
      <c r="H8" s="15">
        <f t="shared" si="5"/>
        <v>555</v>
      </c>
      <c r="I8" s="15">
        <f t="shared" si="6"/>
        <v>277.5</v>
      </c>
      <c r="J8" s="15">
        <f t="shared" si="7"/>
        <v>138.75</v>
      </c>
      <c r="K8" s="14">
        <v>1110</v>
      </c>
      <c r="L8" s="14">
        <v>555</v>
      </c>
      <c r="M8" s="14">
        <v>280</v>
      </c>
      <c r="N8" s="14">
        <v>140</v>
      </c>
      <c r="O8" s="16">
        <f t="shared" si="8"/>
        <v>2785</v>
      </c>
      <c r="Q8" s="23" t="s">
        <v>30</v>
      </c>
      <c r="R8" s="24" t="s">
        <v>31</v>
      </c>
    </row>
    <row r="9" spans="2:18" ht="15.75" x14ac:dyDescent="0.25">
      <c r="B9" s="12">
        <v>38</v>
      </c>
      <c r="C9" s="13">
        <v>100</v>
      </c>
      <c r="D9" s="14">
        <f t="shared" si="1"/>
        <v>3800</v>
      </c>
      <c r="E9" s="15">
        <f t="shared" si="2"/>
        <v>2850</v>
      </c>
      <c r="F9" s="19">
        <f t="shared" si="3"/>
        <v>940</v>
      </c>
      <c r="G9" s="15">
        <f t="shared" si="4"/>
        <v>1140</v>
      </c>
      <c r="H9" s="15">
        <f t="shared" si="5"/>
        <v>570</v>
      </c>
      <c r="I9" s="15">
        <f t="shared" si="6"/>
        <v>285</v>
      </c>
      <c r="J9" s="15">
        <f t="shared" si="7"/>
        <v>142.5</v>
      </c>
      <c r="K9" s="14">
        <v>1140</v>
      </c>
      <c r="L9" s="14">
        <v>570</v>
      </c>
      <c r="M9" s="14">
        <v>285</v>
      </c>
      <c r="N9" s="14">
        <v>145</v>
      </c>
      <c r="O9" s="16">
        <f t="shared" si="8"/>
        <v>2860</v>
      </c>
    </row>
    <row r="10" spans="2:18" ht="15.75" x14ac:dyDescent="0.25">
      <c r="B10" s="12">
        <v>39</v>
      </c>
      <c r="C10" s="13">
        <v>100</v>
      </c>
      <c r="D10" s="14">
        <f t="shared" si="1"/>
        <v>3900</v>
      </c>
      <c r="E10" s="15">
        <f t="shared" si="2"/>
        <v>2925</v>
      </c>
      <c r="F10" s="19">
        <f t="shared" si="3"/>
        <v>955</v>
      </c>
      <c r="G10" s="15">
        <f t="shared" si="4"/>
        <v>1170</v>
      </c>
      <c r="H10" s="15">
        <f t="shared" si="5"/>
        <v>585</v>
      </c>
      <c r="I10" s="15">
        <f t="shared" si="6"/>
        <v>292.5</v>
      </c>
      <c r="J10" s="15">
        <f t="shared" si="7"/>
        <v>146.25</v>
      </c>
      <c r="K10" s="14">
        <v>1170</v>
      </c>
      <c r="L10" s="14">
        <v>585</v>
      </c>
      <c r="M10" s="14">
        <v>295</v>
      </c>
      <c r="N10" s="14">
        <v>150</v>
      </c>
      <c r="O10" s="16">
        <f t="shared" si="8"/>
        <v>2945</v>
      </c>
    </row>
    <row r="11" spans="2:18" ht="15.75" x14ac:dyDescent="0.25">
      <c r="B11" s="12">
        <v>40</v>
      </c>
      <c r="C11" s="13">
        <v>100</v>
      </c>
      <c r="D11" s="14">
        <f t="shared" si="1"/>
        <v>4000</v>
      </c>
      <c r="E11" s="15">
        <f t="shared" si="2"/>
        <v>3000</v>
      </c>
      <c r="F11" s="19">
        <f t="shared" si="3"/>
        <v>1000</v>
      </c>
      <c r="G11" s="15">
        <f t="shared" si="4"/>
        <v>1200</v>
      </c>
      <c r="H11" s="15">
        <f t="shared" si="5"/>
        <v>600</v>
      </c>
      <c r="I11" s="15">
        <f t="shared" si="6"/>
        <v>300</v>
      </c>
      <c r="J11" s="15">
        <f t="shared" si="7"/>
        <v>150</v>
      </c>
      <c r="K11" s="14">
        <v>1200</v>
      </c>
      <c r="L11" s="14">
        <v>600</v>
      </c>
      <c r="M11" s="14">
        <v>300</v>
      </c>
      <c r="N11" s="14">
        <v>150</v>
      </c>
      <c r="O11" s="16">
        <f t="shared" si="8"/>
        <v>3000</v>
      </c>
    </row>
    <row r="12" spans="2:18" ht="15.75" x14ac:dyDescent="0.25">
      <c r="B12" s="12">
        <v>41</v>
      </c>
      <c r="C12" s="13">
        <v>100</v>
      </c>
      <c r="D12" s="14">
        <f t="shared" si="1"/>
        <v>4100</v>
      </c>
      <c r="E12" s="15">
        <f t="shared" si="2"/>
        <v>3075</v>
      </c>
      <c r="F12" s="19">
        <f t="shared" si="3"/>
        <v>1015</v>
      </c>
      <c r="G12" s="15">
        <f t="shared" si="4"/>
        <v>1230</v>
      </c>
      <c r="H12" s="15">
        <f t="shared" si="5"/>
        <v>615</v>
      </c>
      <c r="I12" s="15">
        <f t="shared" si="6"/>
        <v>307.5</v>
      </c>
      <c r="J12" s="15">
        <f t="shared" si="7"/>
        <v>153.75</v>
      </c>
      <c r="K12" s="14">
        <v>1230</v>
      </c>
      <c r="L12" s="14">
        <v>615</v>
      </c>
      <c r="M12" s="14">
        <v>310</v>
      </c>
      <c r="N12" s="14">
        <v>155</v>
      </c>
      <c r="O12" s="16">
        <f t="shared" si="8"/>
        <v>3085</v>
      </c>
    </row>
    <row r="13" spans="2:18" ht="15.75" x14ac:dyDescent="0.25">
      <c r="B13" s="12">
        <v>42</v>
      </c>
      <c r="C13" s="13">
        <v>100</v>
      </c>
      <c r="D13" s="14">
        <f t="shared" si="1"/>
        <v>4200</v>
      </c>
      <c r="E13" s="15">
        <f t="shared" si="2"/>
        <v>3150</v>
      </c>
      <c r="F13" s="19">
        <f t="shared" si="3"/>
        <v>1040</v>
      </c>
      <c r="G13" s="15">
        <f t="shared" si="4"/>
        <v>1260</v>
      </c>
      <c r="H13" s="15">
        <f t="shared" si="5"/>
        <v>630</v>
      </c>
      <c r="I13" s="15">
        <f t="shared" si="6"/>
        <v>315</v>
      </c>
      <c r="J13" s="15">
        <f t="shared" si="7"/>
        <v>157.5</v>
      </c>
      <c r="K13" s="14">
        <v>1260</v>
      </c>
      <c r="L13" s="14">
        <v>630</v>
      </c>
      <c r="M13" s="14">
        <v>315</v>
      </c>
      <c r="N13" s="14">
        <v>160</v>
      </c>
      <c r="O13" s="16">
        <f t="shared" si="8"/>
        <v>3160</v>
      </c>
    </row>
    <row r="14" spans="2:18" ht="15.75" x14ac:dyDescent="0.25">
      <c r="B14" s="12">
        <v>43</v>
      </c>
      <c r="C14" s="13">
        <v>100</v>
      </c>
      <c r="D14" s="14">
        <f t="shared" si="1"/>
        <v>4300</v>
      </c>
      <c r="E14" s="15">
        <f t="shared" si="2"/>
        <v>3225</v>
      </c>
      <c r="F14" s="19">
        <f t="shared" si="3"/>
        <v>1055</v>
      </c>
      <c r="G14" s="15">
        <f t="shared" si="4"/>
        <v>1290</v>
      </c>
      <c r="H14" s="15">
        <f t="shared" si="5"/>
        <v>645</v>
      </c>
      <c r="I14" s="15">
        <f t="shared" si="6"/>
        <v>322.5</v>
      </c>
      <c r="J14" s="15">
        <f t="shared" si="7"/>
        <v>161.25</v>
      </c>
      <c r="K14" s="14">
        <v>1290</v>
      </c>
      <c r="L14" s="14">
        <v>645</v>
      </c>
      <c r="M14" s="14">
        <v>325</v>
      </c>
      <c r="N14" s="14">
        <v>165</v>
      </c>
      <c r="O14" s="16">
        <f t="shared" si="8"/>
        <v>3245</v>
      </c>
    </row>
    <row r="15" spans="2:18" ht="15.75" x14ac:dyDescent="0.25">
      <c r="B15" s="12">
        <v>44</v>
      </c>
      <c r="C15" s="13">
        <v>100</v>
      </c>
      <c r="D15" s="14">
        <f t="shared" si="1"/>
        <v>4400</v>
      </c>
      <c r="E15" s="15">
        <f t="shared" si="2"/>
        <v>3300</v>
      </c>
      <c r="F15" s="19">
        <f t="shared" si="3"/>
        <v>1100</v>
      </c>
      <c r="G15" s="15">
        <f t="shared" si="4"/>
        <v>1320</v>
      </c>
      <c r="H15" s="15">
        <f t="shared" si="5"/>
        <v>660</v>
      </c>
      <c r="I15" s="15">
        <f t="shared" si="6"/>
        <v>330</v>
      </c>
      <c r="J15" s="15">
        <f t="shared" si="7"/>
        <v>165</v>
      </c>
      <c r="K15" s="14">
        <v>1320</v>
      </c>
      <c r="L15" s="14">
        <v>660</v>
      </c>
      <c r="M15" s="14">
        <v>330</v>
      </c>
      <c r="N15" s="14">
        <v>165</v>
      </c>
      <c r="O15" s="16">
        <f t="shared" si="8"/>
        <v>3300</v>
      </c>
    </row>
    <row r="16" spans="2:18" ht="15.75" x14ac:dyDescent="0.25">
      <c r="B16" s="12">
        <v>45</v>
      </c>
      <c r="C16" s="13">
        <v>100</v>
      </c>
      <c r="D16" s="14">
        <f t="shared" si="1"/>
        <v>4500</v>
      </c>
      <c r="E16" s="15">
        <f t="shared" si="2"/>
        <v>3375</v>
      </c>
      <c r="F16" s="19">
        <f t="shared" si="3"/>
        <v>1115</v>
      </c>
      <c r="G16" s="15">
        <f t="shared" si="4"/>
        <v>1350</v>
      </c>
      <c r="H16" s="15">
        <f t="shared" si="5"/>
        <v>675</v>
      </c>
      <c r="I16" s="15">
        <f t="shared" si="6"/>
        <v>337.5</v>
      </c>
      <c r="J16" s="15">
        <f t="shared" si="7"/>
        <v>168.75</v>
      </c>
      <c r="K16" s="14">
        <v>1350</v>
      </c>
      <c r="L16" s="14">
        <v>675</v>
      </c>
      <c r="M16" s="14">
        <v>340</v>
      </c>
      <c r="N16" s="14">
        <v>170</v>
      </c>
      <c r="O16" s="16">
        <f t="shared" si="8"/>
        <v>3385</v>
      </c>
    </row>
    <row r="17" spans="2:15" ht="15.75" x14ac:dyDescent="0.25">
      <c r="B17" s="12">
        <v>46</v>
      </c>
      <c r="C17" s="13">
        <v>100</v>
      </c>
      <c r="D17" s="14">
        <f t="shared" si="1"/>
        <v>4600</v>
      </c>
      <c r="E17" s="15">
        <f t="shared" si="2"/>
        <v>3450</v>
      </c>
      <c r="F17" s="19">
        <f t="shared" si="3"/>
        <v>1140</v>
      </c>
      <c r="G17" s="15">
        <f t="shared" si="4"/>
        <v>1380</v>
      </c>
      <c r="H17" s="15">
        <f t="shared" si="5"/>
        <v>690</v>
      </c>
      <c r="I17" s="15">
        <f t="shared" si="6"/>
        <v>345</v>
      </c>
      <c r="J17" s="15">
        <f t="shared" si="7"/>
        <v>172.5</v>
      </c>
      <c r="K17" s="14">
        <v>1380</v>
      </c>
      <c r="L17" s="14">
        <v>690</v>
      </c>
      <c r="M17" s="14">
        <v>345</v>
      </c>
      <c r="N17" s="14">
        <v>175</v>
      </c>
      <c r="O17" s="16">
        <f t="shared" si="8"/>
        <v>3460</v>
      </c>
    </row>
    <row r="18" spans="2:15" ht="15.75" x14ac:dyDescent="0.25">
      <c r="B18" s="12">
        <v>47</v>
      </c>
      <c r="C18" s="13">
        <v>100</v>
      </c>
      <c r="D18" s="14">
        <f t="shared" si="1"/>
        <v>4700</v>
      </c>
      <c r="E18" s="15">
        <f t="shared" si="2"/>
        <v>3525</v>
      </c>
      <c r="F18" s="19">
        <f t="shared" si="3"/>
        <v>1155</v>
      </c>
      <c r="G18" s="15">
        <f t="shared" si="4"/>
        <v>1410</v>
      </c>
      <c r="H18" s="15">
        <f t="shared" si="5"/>
        <v>705</v>
      </c>
      <c r="I18" s="15">
        <f t="shared" si="6"/>
        <v>352.5</v>
      </c>
      <c r="J18" s="15">
        <f t="shared" si="7"/>
        <v>176.25</v>
      </c>
      <c r="K18" s="14">
        <v>1410</v>
      </c>
      <c r="L18" s="14">
        <v>705</v>
      </c>
      <c r="M18" s="14">
        <v>355</v>
      </c>
      <c r="N18" s="14">
        <v>180</v>
      </c>
      <c r="O18" s="16">
        <f t="shared" si="8"/>
        <v>3545</v>
      </c>
    </row>
    <row r="19" spans="2:15" ht="15.75" x14ac:dyDescent="0.25">
      <c r="B19" s="12">
        <v>48</v>
      </c>
      <c r="C19" s="13">
        <v>100</v>
      </c>
      <c r="D19" s="14">
        <f t="shared" si="1"/>
        <v>4800</v>
      </c>
      <c r="E19" s="15">
        <f t="shared" si="2"/>
        <v>3600</v>
      </c>
      <c r="F19" s="19">
        <f t="shared" si="3"/>
        <v>1200</v>
      </c>
      <c r="G19" s="15">
        <f t="shared" si="4"/>
        <v>1440</v>
      </c>
      <c r="H19" s="15">
        <f t="shared" si="5"/>
        <v>720</v>
      </c>
      <c r="I19" s="15">
        <f t="shared" si="6"/>
        <v>360</v>
      </c>
      <c r="J19" s="15">
        <f t="shared" si="7"/>
        <v>180</v>
      </c>
      <c r="K19" s="14">
        <v>1440</v>
      </c>
      <c r="L19" s="14">
        <v>720</v>
      </c>
      <c r="M19" s="14">
        <v>360</v>
      </c>
      <c r="N19" s="14">
        <v>180</v>
      </c>
      <c r="O19" s="16">
        <f t="shared" si="8"/>
        <v>3600</v>
      </c>
    </row>
    <row r="20" spans="2:15" ht="15.75" x14ac:dyDescent="0.25">
      <c r="B20" s="12">
        <v>49</v>
      </c>
      <c r="C20" s="13">
        <v>100</v>
      </c>
      <c r="D20" s="14">
        <f t="shared" si="1"/>
        <v>4900</v>
      </c>
      <c r="E20" s="15">
        <f t="shared" si="2"/>
        <v>3675</v>
      </c>
      <c r="F20" s="19">
        <f t="shared" si="3"/>
        <v>1215</v>
      </c>
      <c r="G20" s="15">
        <f t="shared" si="4"/>
        <v>1470</v>
      </c>
      <c r="H20" s="15">
        <f t="shared" si="5"/>
        <v>735</v>
      </c>
      <c r="I20" s="15">
        <f t="shared" si="6"/>
        <v>367.5</v>
      </c>
      <c r="J20" s="15">
        <f t="shared" si="7"/>
        <v>183.75</v>
      </c>
      <c r="K20" s="14">
        <v>1470</v>
      </c>
      <c r="L20" s="14">
        <v>735</v>
      </c>
      <c r="M20" s="14">
        <v>370</v>
      </c>
      <c r="N20" s="14">
        <v>185</v>
      </c>
      <c r="O20" s="16">
        <f t="shared" si="8"/>
        <v>3685</v>
      </c>
    </row>
    <row r="21" spans="2:15" ht="15.75" x14ac:dyDescent="0.25">
      <c r="B21" s="12">
        <v>50</v>
      </c>
      <c r="C21" s="13">
        <v>100</v>
      </c>
      <c r="D21" s="14">
        <f t="shared" si="1"/>
        <v>5000</v>
      </c>
      <c r="E21" s="15">
        <f t="shared" si="2"/>
        <v>3750</v>
      </c>
      <c r="F21" s="19">
        <f t="shared" si="3"/>
        <v>1240</v>
      </c>
      <c r="G21" s="15">
        <f t="shared" si="4"/>
        <v>1500</v>
      </c>
      <c r="H21" s="15">
        <f t="shared" si="5"/>
        <v>750</v>
      </c>
      <c r="I21" s="15">
        <f t="shared" si="6"/>
        <v>375</v>
      </c>
      <c r="J21" s="15">
        <f t="shared" si="7"/>
        <v>187.5</v>
      </c>
      <c r="K21" s="14">
        <v>1500</v>
      </c>
      <c r="L21" s="14">
        <v>750</v>
      </c>
      <c r="M21" s="14">
        <v>375</v>
      </c>
      <c r="N21" s="14">
        <v>190</v>
      </c>
      <c r="O21" s="16">
        <f t="shared" si="8"/>
        <v>3760</v>
      </c>
    </row>
    <row r="22" spans="2:15" ht="15.75" x14ac:dyDescent="0.25">
      <c r="B22" s="12">
        <v>51</v>
      </c>
      <c r="C22" s="13">
        <v>100</v>
      </c>
      <c r="D22" s="14">
        <f t="shared" si="1"/>
        <v>5100</v>
      </c>
      <c r="E22" s="15">
        <f t="shared" si="2"/>
        <v>3825</v>
      </c>
      <c r="F22" s="19">
        <f t="shared" si="3"/>
        <v>1255</v>
      </c>
      <c r="G22" s="15">
        <f t="shared" si="4"/>
        <v>1530</v>
      </c>
      <c r="H22" s="15">
        <f t="shared" si="5"/>
        <v>765</v>
      </c>
      <c r="I22" s="15">
        <f t="shared" si="6"/>
        <v>382.5</v>
      </c>
      <c r="J22" s="15">
        <f t="shared" si="7"/>
        <v>191.25</v>
      </c>
      <c r="K22" s="14">
        <v>1530</v>
      </c>
      <c r="L22" s="14">
        <v>765</v>
      </c>
      <c r="M22" s="14">
        <v>385</v>
      </c>
      <c r="N22" s="14">
        <v>195</v>
      </c>
      <c r="O22" s="16">
        <f t="shared" si="8"/>
        <v>3845</v>
      </c>
    </row>
    <row r="23" spans="2:15" ht="15.75" x14ac:dyDescent="0.25">
      <c r="B23" s="12">
        <v>52</v>
      </c>
      <c r="C23" s="13">
        <v>100</v>
      </c>
      <c r="D23" s="14">
        <f t="shared" si="1"/>
        <v>5200</v>
      </c>
      <c r="E23" s="15">
        <f t="shared" si="2"/>
        <v>3900</v>
      </c>
      <c r="F23" s="19">
        <f t="shared" si="3"/>
        <v>1300</v>
      </c>
      <c r="G23" s="15">
        <f t="shared" si="4"/>
        <v>1560</v>
      </c>
      <c r="H23" s="15">
        <f t="shared" si="5"/>
        <v>780</v>
      </c>
      <c r="I23" s="15">
        <f t="shared" si="6"/>
        <v>390</v>
      </c>
      <c r="J23" s="15">
        <f t="shared" si="7"/>
        <v>195</v>
      </c>
      <c r="K23" s="14">
        <v>1560</v>
      </c>
      <c r="L23" s="14">
        <v>780</v>
      </c>
      <c r="M23" s="14">
        <v>390</v>
      </c>
      <c r="N23" s="14">
        <v>195</v>
      </c>
      <c r="O23" s="16">
        <f t="shared" si="8"/>
        <v>3900</v>
      </c>
    </row>
    <row r="24" spans="2:15" ht="15.75" x14ac:dyDescent="0.25">
      <c r="B24" s="12">
        <v>53</v>
      </c>
      <c r="C24" s="13">
        <v>100</v>
      </c>
      <c r="D24" s="14">
        <f t="shared" si="1"/>
        <v>5300</v>
      </c>
      <c r="E24" s="15">
        <f t="shared" si="2"/>
        <v>3975</v>
      </c>
      <c r="F24" s="19">
        <f t="shared" si="3"/>
        <v>1315</v>
      </c>
      <c r="G24" s="15">
        <f t="shared" si="4"/>
        <v>1590</v>
      </c>
      <c r="H24" s="15">
        <f t="shared" si="5"/>
        <v>795</v>
      </c>
      <c r="I24" s="15">
        <f t="shared" si="6"/>
        <v>397.5</v>
      </c>
      <c r="J24" s="15">
        <f t="shared" si="7"/>
        <v>198.75</v>
      </c>
      <c r="K24" s="14">
        <v>1590</v>
      </c>
      <c r="L24" s="14">
        <v>795</v>
      </c>
      <c r="M24" s="14">
        <v>400</v>
      </c>
      <c r="N24" s="14">
        <v>200</v>
      </c>
      <c r="O24" s="16">
        <f t="shared" si="8"/>
        <v>3985</v>
      </c>
    </row>
    <row r="25" spans="2:15" ht="15.75" x14ac:dyDescent="0.25">
      <c r="B25" s="12">
        <v>54</v>
      </c>
      <c r="C25" s="13">
        <v>100</v>
      </c>
      <c r="D25" s="14">
        <f t="shared" si="1"/>
        <v>5400</v>
      </c>
      <c r="E25" s="15">
        <f t="shared" si="2"/>
        <v>4050</v>
      </c>
      <c r="F25" s="19">
        <f t="shared" si="3"/>
        <v>1340</v>
      </c>
      <c r="G25" s="15">
        <f t="shared" si="4"/>
        <v>1620</v>
      </c>
      <c r="H25" s="15">
        <f t="shared" si="5"/>
        <v>810</v>
      </c>
      <c r="I25" s="15">
        <f t="shared" si="6"/>
        <v>405</v>
      </c>
      <c r="J25" s="15">
        <f t="shared" si="7"/>
        <v>202.5</v>
      </c>
      <c r="K25" s="14">
        <v>1620</v>
      </c>
      <c r="L25" s="14">
        <v>810</v>
      </c>
      <c r="M25" s="14">
        <v>405</v>
      </c>
      <c r="N25" s="14">
        <v>205</v>
      </c>
      <c r="O25" s="16">
        <f t="shared" si="8"/>
        <v>4060</v>
      </c>
    </row>
    <row r="26" spans="2:15" ht="15.75" x14ac:dyDescent="0.25">
      <c r="B26" s="12">
        <v>55</v>
      </c>
      <c r="C26" s="13">
        <v>100</v>
      </c>
      <c r="D26" s="14">
        <f t="shared" si="1"/>
        <v>5500</v>
      </c>
      <c r="E26" s="15">
        <f t="shared" si="2"/>
        <v>4125</v>
      </c>
      <c r="F26" s="19">
        <f t="shared" si="3"/>
        <v>1355</v>
      </c>
      <c r="G26" s="15">
        <f t="shared" si="4"/>
        <v>1650</v>
      </c>
      <c r="H26" s="15">
        <f t="shared" si="5"/>
        <v>825</v>
      </c>
      <c r="I26" s="15">
        <f t="shared" si="6"/>
        <v>412.5</v>
      </c>
      <c r="J26" s="15">
        <f t="shared" si="7"/>
        <v>206.25</v>
      </c>
      <c r="K26" s="14">
        <v>1650</v>
      </c>
      <c r="L26" s="14">
        <v>825</v>
      </c>
      <c r="M26" s="14">
        <v>415</v>
      </c>
      <c r="N26" s="14">
        <v>210</v>
      </c>
      <c r="O26" s="16">
        <f t="shared" si="8"/>
        <v>4145</v>
      </c>
    </row>
    <row r="27" spans="2:15" ht="15.75" x14ac:dyDescent="0.25">
      <c r="B27" s="12">
        <v>56</v>
      </c>
      <c r="C27" s="13">
        <v>100</v>
      </c>
      <c r="D27" s="14">
        <f t="shared" si="1"/>
        <v>5600</v>
      </c>
      <c r="E27" s="15">
        <f t="shared" si="2"/>
        <v>4200</v>
      </c>
      <c r="F27" s="19">
        <f t="shared" si="3"/>
        <v>1400</v>
      </c>
      <c r="G27" s="15">
        <f t="shared" si="4"/>
        <v>1680</v>
      </c>
      <c r="H27" s="15">
        <f t="shared" si="5"/>
        <v>840</v>
      </c>
      <c r="I27" s="15">
        <f t="shared" si="6"/>
        <v>420</v>
      </c>
      <c r="J27" s="15">
        <f t="shared" si="7"/>
        <v>210</v>
      </c>
      <c r="K27" s="14">
        <v>1680</v>
      </c>
      <c r="L27" s="14">
        <v>840</v>
      </c>
      <c r="M27" s="14">
        <v>420</v>
      </c>
      <c r="N27" s="14">
        <v>210</v>
      </c>
      <c r="O27" s="16">
        <f t="shared" si="8"/>
        <v>4200</v>
      </c>
    </row>
    <row r="28" spans="2:15" ht="15.75" x14ac:dyDescent="0.25">
      <c r="B28" s="12">
        <v>57</v>
      </c>
      <c r="C28" s="13">
        <v>100</v>
      </c>
      <c r="D28" s="14">
        <f t="shared" si="1"/>
        <v>5700</v>
      </c>
      <c r="E28" s="15">
        <f t="shared" si="2"/>
        <v>4275</v>
      </c>
      <c r="F28" s="19">
        <f t="shared" si="3"/>
        <v>1415</v>
      </c>
      <c r="G28" s="15">
        <f t="shared" si="4"/>
        <v>1710</v>
      </c>
      <c r="H28" s="15">
        <f t="shared" si="5"/>
        <v>855</v>
      </c>
      <c r="I28" s="15">
        <f t="shared" si="6"/>
        <v>427.5</v>
      </c>
      <c r="J28" s="15">
        <f t="shared" si="7"/>
        <v>213.75</v>
      </c>
      <c r="K28" s="14">
        <v>1710</v>
      </c>
      <c r="L28" s="14">
        <v>855</v>
      </c>
      <c r="M28" s="14">
        <v>430</v>
      </c>
      <c r="N28" s="14">
        <v>215</v>
      </c>
      <c r="O28" s="16">
        <f t="shared" si="8"/>
        <v>4285</v>
      </c>
    </row>
    <row r="29" spans="2:15" ht="15.75" x14ac:dyDescent="0.25">
      <c r="B29" s="12">
        <v>58</v>
      </c>
      <c r="C29" s="13">
        <v>100</v>
      </c>
      <c r="D29" s="14">
        <f t="shared" si="1"/>
        <v>5800</v>
      </c>
      <c r="E29" s="15">
        <f t="shared" si="2"/>
        <v>4350</v>
      </c>
      <c r="F29" s="19">
        <f t="shared" si="3"/>
        <v>1440</v>
      </c>
      <c r="G29" s="15">
        <f t="shared" si="4"/>
        <v>1740</v>
      </c>
      <c r="H29" s="15">
        <f t="shared" si="5"/>
        <v>870</v>
      </c>
      <c r="I29" s="15">
        <f t="shared" si="6"/>
        <v>435</v>
      </c>
      <c r="J29" s="15">
        <f t="shared" si="7"/>
        <v>217.5</v>
      </c>
      <c r="K29" s="14">
        <v>1740</v>
      </c>
      <c r="L29" s="14">
        <v>870</v>
      </c>
      <c r="M29" s="14">
        <v>435</v>
      </c>
      <c r="N29" s="14">
        <v>220</v>
      </c>
      <c r="O29" s="16">
        <f t="shared" si="8"/>
        <v>4360</v>
      </c>
    </row>
    <row r="30" spans="2:15" ht="15.75" x14ac:dyDescent="0.25">
      <c r="B30" s="12">
        <v>59</v>
      </c>
      <c r="C30" s="13">
        <v>100</v>
      </c>
      <c r="D30" s="14">
        <f t="shared" si="1"/>
        <v>5900</v>
      </c>
      <c r="E30" s="15">
        <f t="shared" si="2"/>
        <v>4425</v>
      </c>
      <c r="F30" s="19">
        <f t="shared" si="3"/>
        <v>1455</v>
      </c>
      <c r="G30" s="15">
        <f t="shared" si="4"/>
        <v>1770</v>
      </c>
      <c r="H30" s="15">
        <f t="shared" si="5"/>
        <v>885</v>
      </c>
      <c r="I30" s="15">
        <f t="shared" si="6"/>
        <v>442.5</v>
      </c>
      <c r="J30" s="15">
        <f t="shared" si="7"/>
        <v>221.25</v>
      </c>
      <c r="K30" s="14">
        <v>1770</v>
      </c>
      <c r="L30" s="14">
        <v>885</v>
      </c>
      <c r="M30" s="14">
        <v>445</v>
      </c>
      <c r="N30" s="14">
        <v>225</v>
      </c>
      <c r="O30" s="16">
        <f t="shared" si="8"/>
        <v>4445</v>
      </c>
    </row>
    <row r="31" spans="2:15" ht="15.75" x14ac:dyDescent="0.25">
      <c r="B31" s="12">
        <v>60</v>
      </c>
      <c r="C31" s="13">
        <v>100</v>
      </c>
      <c r="D31" s="14">
        <f t="shared" si="1"/>
        <v>6000</v>
      </c>
      <c r="E31" s="15">
        <f t="shared" si="2"/>
        <v>4500</v>
      </c>
      <c r="F31" s="19">
        <f t="shared" si="3"/>
        <v>1500</v>
      </c>
      <c r="G31" s="15">
        <f t="shared" si="4"/>
        <v>1800</v>
      </c>
      <c r="H31" s="15">
        <f t="shared" si="5"/>
        <v>900</v>
      </c>
      <c r="I31" s="15">
        <f t="shared" si="6"/>
        <v>450</v>
      </c>
      <c r="J31" s="15">
        <f t="shared" si="7"/>
        <v>225</v>
      </c>
      <c r="K31" s="14">
        <v>1800</v>
      </c>
      <c r="L31" s="14">
        <v>900</v>
      </c>
      <c r="M31" s="14">
        <v>450</v>
      </c>
      <c r="N31" s="14">
        <v>225</v>
      </c>
      <c r="O31" s="16">
        <f t="shared" si="8"/>
        <v>4500</v>
      </c>
    </row>
    <row r="32" spans="2:15" ht="15.75" x14ac:dyDescent="0.25">
      <c r="B32" s="12">
        <v>61</v>
      </c>
      <c r="C32" s="13">
        <v>100</v>
      </c>
      <c r="D32" s="14">
        <f t="shared" si="1"/>
        <v>6100</v>
      </c>
      <c r="E32" s="15">
        <f t="shared" si="2"/>
        <v>4575</v>
      </c>
      <c r="F32" s="19">
        <f t="shared" si="3"/>
        <v>1515</v>
      </c>
      <c r="G32" s="15">
        <f t="shared" si="4"/>
        <v>1830</v>
      </c>
      <c r="H32" s="15">
        <f t="shared" si="5"/>
        <v>915</v>
      </c>
      <c r="I32" s="15">
        <f t="shared" si="6"/>
        <v>457.5</v>
      </c>
      <c r="J32" s="15">
        <f t="shared" si="7"/>
        <v>228.75</v>
      </c>
      <c r="K32" s="14">
        <v>1830</v>
      </c>
      <c r="L32" s="14">
        <v>915</v>
      </c>
      <c r="M32" s="14">
        <v>460</v>
      </c>
      <c r="N32" s="14">
        <v>230</v>
      </c>
      <c r="O32" s="16">
        <f t="shared" si="8"/>
        <v>4585</v>
      </c>
    </row>
    <row r="33" spans="2:15" ht="15.75" x14ac:dyDescent="0.25">
      <c r="B33" s="12">
        <v>62</v>
      </c>
      <c r="C33" s="13">
        <v>100</v>
      </c>
      <c r="D33" s="14">
        <f t="shared" si="1"/>
        <v>6200</v>
      </c>
      <c r="E33" s="15">
        <f t="shared" si="2"/>
        <v>4650</v>
      </c>
      <c r="F33" s="19">
        <f t="shared" si="3"/>
        <v>1540</v>
      </c>
      <c r="G33" s="15">
        <f t="shared" si="4"/>
        <v>1860</v>
      </c>
      <c r="H33" s="15">
        <f t="shared" si="5"/>
        <v>930</v>
      </c>
      <c r="I33" s="15">
        <f t="shared" si="6"/>
        <v>465</v>
      </c>
      <c r="J33" s="15">
        <f t="shared" si="7"/>
        <v>232.5</v>
      </c>
      <c r="K33" s="14">
        <v>1860</v>
      </c>
      <c r="L33" s="14">
        <v>930</v>
      </c>
      <c r="M33" s="14">
        <v>465</v>
      </c>
      <c r="N33" s="14">
        <v>235</v>
      </c>
      <c r="O33" s="16">
        <f t="shared" si="8"/>
        <v>4660</v>
      </c>
    </row>
    <row r="34" spans="2:15" ht="15.75" x14ac:dyDescent="0.25">
      <c r="B34" s="12">
        <v>63</v>
      </c>
      <c r="C34" s="13">
        <v>100</v>
      </c>
      <c r="D34" s="14">
        <f t="shared" si="1"/>
        <v>6300</v>
      </c>
      <c r="E34" s="15">
        <f t="shared" si="2"/>
        <v>4725</v>
      </c>
      <c r="F34" s="19">
        <f t="shared" si="3"/>
        <v>1555</v>
      </c>
      <c r="G34" s="15">
        <f t="shared" si="4"/>
        <v>1890</v>
      </c>
      <c r="H34" s="15">
        <f t="shared" si="5"/>
        <v>945</v>
      </c>
      <c r="I34" s="15">
        <f t="shared" si="6"/>
        <v>472.5</v>
      </c>
      <c r="J34" s="15">
        <f t="shared" si="7"/>
        <v>236.25</v>
      </c>
      <c r="K34" s="14">
        <v>1890</v>
      </c>
      <c r="L34" s="14">
        <v>945</v>
      </c>
      <c r="M34" s="14">
        <v>475</v>
      </c>
      <c r="N34" s="14">
        <v>240</v>
      </c>
      <c r="O34" s="16">
        <f t="shared" si="8"/>
        <v>4745</v>
      </c>
    </row>
    <row r="35" spans="2:15" ht="16.5" thickBot="1" x14ac:dyDescent="0.3">
      <c r="B35" s="34">
        <v>64</v>
      </c>
      <c r="C35" s="35">
        <v>100</v>
      </c>
      <c r="D35" s="36">
        <f t="shared" ref="D35" si="9">B35*C35</f>
        <v>6400</v>
      </c>
      <c r="E35" s="37">
        <f t="shared" si="2"/>
        <v>4800</v>
      </c>
      <c r="F35" s="39">
        <f t="shared" ref="F35" si="10">D35-K35-L35-2*M35-4*N35</f>
        <v>1600</v>
      </c>
      <c r="G35" s="37">
        <f t="shared" ref="G35" si="11">E35*0.4</f>
        <v>1920</v>
      </c>
      <c r="H35" s="37">
        <f t="shared" ref="H35" si="12">E35*0.2</f>
        <v>960</v>
      </c>
      <c r="I35" s="37">
        <f t="shared" ref="I35" si="13">E35*0.1</f>
        <v>480</v>
      </c>
      <c r="J35" s="37">
        <f t="shared" ref="J35" si="14">E35*0.05</f>
        <v>240</v>
      </c>
      <c r="K35" s="36">
        <v>1920</v>
      </c>
      <c r="L35" s="36">
        <v>960</v>
      </c>
      <c r="M35" s="36">
        <v>480</v>
      </c>
      <c r="N35" s="36">
        <v>240</v>
      </c>
      <c r="O35" s="38">
        <f t="shared" ref="O35" si="15">K35+L35+2*M35+4*N35</f>
        <v>4800</v>
      </c>
    </row>
    <row r="37" spans="2:15" ht="45.75" customHeight="1" x14ac:dyDescent="0.25">
      <c r="B37" s="43" t="s">
        <v>35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</sheetData>
  <sheetProtection password="ECD8" sheet="1" objects="1" scenarios="1" selectLockedCells="1" selectUnlockedCells="1"/>
  <mergeCells count="14">
    <mergeCell ref="B37:O37"/>
    <mergeCell ref="I2:I3"/>
    <mergeCell ref="Q2:Q3"/>
    <mergeCell ref="R2:R3"/>
    <mergeCell ref="H2:H3"/>
    <mergeCell ref="J2:J3"/>
    <mergeCell ref="K2:N2"/>
    <mergeCell ref="O2:O3"/>
    <mergeCell ref="B2:B3"/>
    <mergeCell ref="C2:C3"/>
    <mergeCell ref="D2:D3"/>
    <mergeCell ref="E2:E3"/>
    <mergeCell ref="F2:F3"/>
    <mergeCell ref="G2:G3"/>
  </mergeCells>
  <pageMargins left="0.70866141732283472" right="0.70866141732283472" top="0.78740157480314965" bottom="0.78740157480314965" header="0.31496062992125984" footer="0.31496062992125984"/>
  <pageSetup paperSize="9" scale="76" orientation="landscape" horizontalDpi="0" verticalDpi="0" r:id="rId1"/>
  <headerFooter>
    <oddHeader>&amp;L&amp;"-,Tučné"&amp;18  Systém vyplácení výher, Regional ČŠO nad 32 hráčů</oddHeader>
    <oddFooter xml:space="preserve">&amp;C </oddFooter>
  </headerFooter>
  <ignoredErrors>
    <ignoredError sqref="R6:R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showGridLines="0" showRowColHeaders="0" zoomScaleNormal="100" workbookViewId="0">
      <selection activeCell="O18" sqref="O18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14.28515625" customWidth="1"/>
    <col min="7" max="9" width="8.5703125" customWidth="1"/>
    <col min="10" max="12" width="8.85546875" customWidth="1"/>
    <col min="13" max="13" width="12.7109375" customWidth="1"/>
    <col min="14" max="14" width="3.5703125" customWidth="1"/>
    <col min="15" max="16" width="14.28515625" customWidth="1"/>
  </cols>
  <sheetData>
    <row r="1" spans="2:16" ht="15.75" thickBot="1" x14ac:dyDescent="0.3"/>
    <row r="2" spans="2:16" ht="15.75" customHeight="1" x14ac:dyDescent="0.25">
      <c r="B2" s="45" t="s">
        <v>0</v>
      </c>
      <c r="C2" s="47" t="s">
        <v>1</v>
      </c>
      <c r="D2" s="41" t="s">
        <v>8</v>
      </c>
      <c r="E2" s="57" t="s">
        <v>40</v>
      </c>
      <c r="F2" s="41" t="s">
        <v>41</v>
      </c>
      <c r="G2" s="41" t="s">
        <v>5</v>
      </c>
      <c r="H2" s="41" t="s">
        <v>6</v>
      </c>
      <c r="I2" s="41" t="s">
        <v>7</v>
      </c>
      <c r="J2" s="51" t="s">
        <v>14</v>
      </c>
      <c r="K2" s="51"/>
      <c r="L2" s="51"/>
      <c r="M2" s="52" t="s">
        <v>15</v>
      </c>
      <c r="O2" s="45" t="s">
        <v>23</v>
      </c>
      <c r="P2" s="55" t="s">
        <v>24</v>
      </c>
    </row>
    <row r="3" spans="2:16" s="2" customFormat="1" ht="52.5" customHeight="1" thickBot="1" x14ac:dyDescent="0.3">
      <c r="B3" s="46"/>
      <c r="C3" s="48"/>
      <c r="D3" s="42"/>
      <c r="E3" s="58"/>
      <c r="F3" s="42"/>
      <c r="G3" s="42"/>
      <c r="H3" s="42"/>
      <c r="I3" s="42"/>
      <c r="J3" s="17" t="s">
        <v>2</v>
      </c>
      <c r="K3" s="17" t="s">
        <v>3</v>
      </c>
      <c r="L3" s="17" t="s">
        <v>4</v>
      </c>
      <c r="M3" s="53"/>
      <c r="O3" s="54"/>
      <c r="P3" s="56"/>
    </row>
    <row r="4" spans="2:16" ht="15.75" x14ac:dyDescent="0.25">
      <c r="B4" s="12">
        <v>8</v>
      </c>
      <c r="C4" s="13">
        <v>100</v>
      </c>
      <c r="D4" s="14">
        <f t="shared" ref="D4:D28" si="0">B4*C4</f>
        <v>800</v>
      </c>
      <c r="E4" s="15">
        <f>D4*0.8</f>
        <v>640</v>
      </c>
      <c r="F4" s="19">
        <f>D4-J4-K4-2*L4</f>
        <v>150</v>
      </c>
      <c r="G4" s="15">
        <f>E4*0.45</f>
        <v>288</v>
      </c>
      <c r="H4" s="15">
        <f>E4*0.25</f>
        <v>160</v>
      </c>
      <c r="I4" s="15">
        <f>E4*0.15</f>
        <v>96</v>
      </c>
      <c r="J4" s="14">
        <v>290</v>
      </c>
      <c r="K4" s="14">
        <v>160</v>
      </c>
      <c r="L4" s="14">
        <v>100</v>
      </c>
      <c r="M4" s="16">
        <f t="shared" ref="M4:M28" si="1">J4+K4+2*L4</f>
        <v>650</v>
      </c>
      <c r="O4" s="25">
        <v>8</v>
      </c>
      <c r="P4" s="26">
        <v>2</v>
      </c>
    </row>
    <row r="5" spans="2:16" ht="15.75" x14ac:dyDescent="0.25">
      <c r="B5" s="12">
        <v>9</v>
      </c>
      <c r="C5" s="13">
        <v>100</v>
      </c>
      <c r="D5" s="14">
        <f t="shared" si="0"/>
        <v>900</v>
      </c>
      <c r="E5" s="15">
        <f t="shared" ref="E5:E27" si="2">D5*0.8</f>
        <v>720</v>
      </c>
      <c r="F5" s="19">
        <f t="shared" ref="F5:F28" si="3">D5-J5-K5-2*L5</f>
        <v>175</v>
      </c>
      <c r="G5" s="15">
        <f t="shared" ref="G5:G28" si="4">E5*0.45</f>
        <v>324</v>
      </c>
      <c r="H5" s="15">
        <f t="shared" ref="H5:H28" si="5">E5*0.25</f>
        <v>180</v>
      </c>
      <c r="I5" s="15">
        <f t="shared" ref="I5:I28" si="6">E5*0.15</f>
        <v>108</v>
      </c>
      <c r="J5" s="14">
        <v>325</v>
      </c>
      <c r="K5" s="14">
        <v>180</v>
      </c>
      <c r="L5" s="14">
        <v>110</v>
      </c>
      <c r="M5" s="16">
        <f t="shared" si="1"/>
        <v>725</v>
      </c>
      <c r="O5" s="21" t="s">
        <v>25</v>
      </c>
      <c r="P5" s="22">
        <v>4</v>
      </c>
    </row>
    <row r="6" spans="2:16" ht="15.75" x14ac:dyDescent="0.25">
      <c r="B6" s="12">
        <v>10</v>
      </c>
      <c r="C6" s="13">
        <v>100</v>
      </c>
      <c r="D6" s="14">
        <f t="shared" si="0"/>
        <v>1000</v>
      </c>
      <c r="E6" s="15">
        <f t="shared" si="2"/>
        <v>800</v>
      </c>
      <c r="F6" s="19">
        <f t="shared" si="3"/>
        <v>200</v>
      </c>
      <c r="G6" s="15">
        <f t="shared" si="4"/>
        <v>360</v>
      </c>
      <c r="H6" s="15">
        <f t="shared" si="5"/>
        <v>200</v>
      </c>
      <c r="I6" s="15">
        <f t="shared" si="6"/>
        <v>120</v>
      </c>
      <c r="J6" s="14">
        <v>360</v>
      </c>
      <c r="K6" s="14">
        <v>200</v>
      </c>
      <c r="L6" s="14">
        <v>120</v>
      </c>
      <c r="M6" s="16">
        <f t="shared" si="1"/>
        <v>800</v>
      </c>
      <c r="O6" s="21" t="s">
        <v>26</v>
      </c>
      <c r="P6" s="22" t="s">
        <v>27</v>
      </c>
    </row>
    <row r="7" spans="2:16" ht="15.75" x14ac:dyDescent="0.25">
      <c r="B7" s="12">
        <v>11</v>
      </c>
      <c r="C7" s="13">
        <v>100</v>
      </c>
      <c r="D7" s="14">
        <f t="shared" si="0"/>
        <v>1100</v>
      </c>
      <c r="E7" s="15">
        <f t="shared" si="2"/>
        <v>880</v>
      </c>
      <c r="F7" s="19">
        <f t="shared" si="3"/>
        <v>210</v>
      </c>
      <c r="G7" s="15">
        <f t="shared" si="4"/>
        <v>396</v>
      </c>
      <c r="H7" s="15">
        <f t="shared" si="5"/>
        <v>220</v>
      </c>
      <c r="I7" s="15">
        <f t="shared" si="6"/>
        <v>132</v>
      </c>
      <c r="J7" s="14">
        <v>400</v>
      </c>
      <c r="K7" s="14">
        <v>220</v>
      </c>
      <c r="L7" s="14">
        <v>135</v>
      </c>
      <c r="M7" s="16">
        <f t="shared" si="1"/>
        <v>890</v>
      </c>
      <c r="O7" s="21" t="s">
        <v>28</v>
      </c>
      <c r="P7" s="22" t="s">
        <v>29</v>
      </c>
    </row>
    <row r="8" spans="2:16" ht="16.5" thickBot="1" x14ac:dyDescent="0.3">
      <c r="B8" s="12">
        <v>12</v>
      </c>
      <c r="C8" s="13">
        <v>100</v>
      </c>
      <c r="D8" s="14">
        <f t="shared" si="0"/>
        <v>1200</v>
      </c>
      <c r="E8" s="15">
        <f t="shared" si="2"/>
        <v>960</v>
      </c>
      <c r="F8" s="19">
        <f t="shared" si="3"/>
        <v>235</v>
      </c>
      <c r="G8" s="15">
        <f t="shared" si="4"/>
        <v>432</v>
      </c>
      <c r="H8" s="15">
        <f t="shared" si="5"/>
        <v>240</v>
      </c>
      <c r="I8" s="15">
        <f t="shared" si="6"/>
        <v>144</v>
      </c>
      <c r="J8" s="14">
        <v>435</v>
      </c>
      <c r="K8" s="14">
        <v>240</v>
      </c>
      <c r="L8" s="14">
        <v>145</v>
      </c>
      <c r="M8" s="16">
        <f t="shared" si="1"/>
        <v>965</v>
      </c>
      <c r="O8" s="23" t="s">
        <v>30</v>
      </c>
      <c r="P8" s="24" t="s">
        <v>31</v>
      </c>
    </row>
    <row r="9" spans="2:16" ht="15.75" x14ac:dyDescent="0.25">
      <c r="B9" s="12">
        <v>13</v>
      </c>
      <c r="C9" s="13">
        <v>100</v>
      </c>
      <c r="D9" s="14">
        <f t="shared" si="0"/>
        <v>1300</v>
      </c>
      <c r="E9" s="15">
        <f t="shared" si="2"/>
        <v>1040</v>
      </c>
      <c r="F9" s="19">
        <f t="shared" si="3"/>
        <v>250</v>
      </c>
      <c r="G9" s="15">
        <f t="shared" si="4"/>
        <v>468</v>
      </c>
      <c r="H9" s="15">
        <f t="shared" si="5"/>
        <v>260</v>
      </c>
      <c r="I9" s="15">
        <f t="shared" si="6"/>
        <v>156</v>
      </c>
      <c r="J9" s="14">
        <v>470</v>
      </c>
      <c r="K9" s="14">
        <v>260</v>
      </c>
      <c r="L9" s="14">
        <v>160</v>
      </c>
      <c r="M9" s="16">
        <f t="shared" si="1"/>
        <v>1050</v>
      </c>
      <c r="O9" s="20"/>
      <c r="P9" s="20"/>
    </row>
    <row r="10" spans="2:16" ht="15.75" x14ac:dyDescent="0.25">
      <c r="B10" s="12">
        <v>14</v>
      </c>
      <c r="C10" s="13">
        <v>100</v>
      </c>
      <c r="D10" s="14">
        <f t="shared" si="0"/>
        <v>1400</v>
      </c>
      <c r="E10" s="15">
        <f t="shared" si="2"/>
        <v>1120</v>
      </c>
      <c r="F10" s="19">
        <f t="shared" si="3"/>
        <v>275</v>
      </c>
      <c r="G10" s="15">
        <f t="shared" si="4"/>
        <v>504</v>
      </c>
      <c r="H10" s="15">
        <f t="shared" si="5"/>
        <v>280</v>
      </c>
      <c r="I10" s="15">
        <f t="shared" si="6"/>
        <v>168</v>
      </c>
      <c r="J10" s="14">
        <v>505</v>
      </c>
      <c r="K10" s="14">
        <v>280</v>
      </c>
      <c r="L10" s="14">
        <v>170</v>
      </c>
      <c r="M10" s="16">
        <f t="shared" si="1"/>
        <v>1125</v>
      </c>
      <c r="O10" s="31"/>
      <c r="P10" s="31"/>
    </row>
    <row r="11" spans="2:16" ht="15.75" x14ac:dyDescent="0.25">
      <c r="B11" s="12">
        <v>15</v>
      </c>
      <c r="C11" s="13">
        <v>100</v>
      </c>
      <c r="D11" s="14">
        <f t="shared" si="0"/>
        <v>1500</v>
      </c>
      <c r="E11" s="15">
        <f t="shared" si="2"/>
        <v>1200</v>
      </c>
      <c r="F11" s="19">
        <f t="shared" si="3"/>
        <v>300</v>
      </c>
      <c r="G11" s="15">
        <f t="shared" si="4"/>
        <v>540</v>
      </c>
      <c r="H11" s="15">
        <f t="shared" si="5"/>
        <v>300</v>
      </c>
      <c r="I11" s="15">
        <f t="shared" si="6"/>
        <v>180</v>
      </c>
      <c r="J11" s="14">
        <v>540</v>
      </c>
      <c r="K11" s="14">
        <v>300</v>
      </c>
      <c r="L11" s="14">
        <v>180</v>
      </c>
      <c r="M11" s="16">
        <f t="shared" si="1"/>
        <v>1200</v>
      </c>
      <c r="O11" s="31"/>
      <c r="P11" s="31"/>
    </row>
    <row r="12" spans="2:16" ht="15.75" x14ac:dyDescent="0.25">
      <c r="B12" s="12">
        <v>16</v>
      </c>
      <c r="C12" s="13">
        <v>100</v>
      </c>
      <c r="D12" s="14">
        <f t="shared" si="0"/>
        <v>1600</v>
      </c>
      <c r="E12" s="15">
        <f t="shared" si="2"/>
        <v>1280</v>
      </c>
      <c r="F12" s="19">
        <f t="shared" si="3"/>
        <v>310</v>
      </c>
      <c r="G12" s="15">
        <f t="shared" si="4"/>
        <v>576</v>
      </c>
      <c r="H12" s="15">
        <f t="shared" si="5"/>
        <v>320</v>
      </c>
      <c r="I12" s="15">
        <f t="shared" si="6"/>
        <v>192</v>
      </c>
      <c r="J12" s="14">
        <v>580</v>
      </c>
      <c r="K12" s="14">
        <v>320</v>
      </c>
      <c r="L12" s="14">
        <v>195</v>
      </c>
      <c r="M12" s="16">
        <f t="shared" si="1"/>
        <v>1290</v>
      </c>
      <c r="O12" s="33"/>
      <c r="P12" s="33"/>
    </row>
    <row r="13" spans="2:16" ht="15.75" x14ac:dyDescent="0.25">
      <c r="B13" s="12">
        <v>17</v>
      </c>
      <c r="C13" s="13">
        <v>100</v>
      </c>
      <c r="D13" s="14">
        <f t="shared" si="0"/>
        <v>1700</v>
      </c>
      <c r="E13" s="15">
        <f t="shared" si="2"/>
        <v>1360</v>
      </c>
      <c r="F13" s="19">
        <f t="shared" si="3"/>
        <v>335</v>
      </c>
      <c r="G13" s="15">
        <f t="shared" si="4"/>
        <v>612</v>
      </c>
      <c r="H13" s="15">
        <f t="shared" si="5"/>
        <v>340</v>
      </c>
      <c r="I13" s="15">
        <f t="shared" si="6"/>
        <v>204</v>
      </c>
      <c r="J13" s="14">
        <v>615</v>
      </c>
      <c r="K13" s="14">
        <v>340</v>
      </c>
      <c r="L13" s="14">
        <v>205</v>
      </c>
      <c r="M13" s="16">
        <f t="shared" si="1"/>
        <v>1365</v>
      </c>
      <c r="O13" s="33"/>
      <c r="P13" s="33"/>
    </row>
    <row r="14" spans="2:16" ht="15.75" x14ac:dyDescent="0.25">
      <c r="B14" s="12">
        <v>18</v>
      </c>
      <c r="C14" s="13">
        <v>100</v>
      </c>
      <c r="D14" s="14">
        <f t="shared" si="0"/>
        <v>1800</v>
      </c>
      <c r="E14" s="15">
        <f t="shared" si="2"/>
        <v>1440</v>
      </c>
      <c r="F14" s="19">
        <f t="shared" si="3"/>
        <v>350</v>
      </c>
      <c r="G14" s="15">
        <f t="shared" si="4"/>
        <v>648</v>
      </c>
      <c r="H14" s="15">
        <f t="shared" si="5"/>
        <v>360</v>
      </c>
      <c r="I14" s="15">
        <f t="shared" si="6"/>
        <v>216</v>
      </c>
      <c r="J14" s="14">
        <v>650</v>
      </c>
      <c r="K14" s="14">
        <v>360</v>
      </c>
      <c r="L14" s="14">
        <v>220</v>
      </c>
      <c r="M14" s="16">
        <f t="shared" si="1"/>
        <v>1450</v>
      </c>
      <c r="O14" s="33"/>
      <c r="P14" s="33"/>
    </row>
    <row r="15" spans="2:16" ht="15.75" x14ac:dyDescent="0.25">
      <c r="B15" s="12">
        <v>19</v>
      </c>
      <c r="C15" s="13">
        <v>100</v>
      </c>
      <c r="D15" s="14">
        <f t="shared" si="0"/>
        <v>1900</v>
      </c>
      <c r="E15" s="15">
        <f t="shared" si="2"/>
        <v>1520</v>
      </c>
      <c r="F15" s="19">
        <f t="shared" si="3"/>
        <v>375</v>
      </c>
      <c r="G15" s="15">
        <f t="shared" si="4"/>
        <v>684</v>
      </c>
      <c r="H15" s="15">
        <f t="shared" si="5"/>
        <v>380</v>
      </c>
      <c r="I15" s="15">
        <f t="shared" si="6"/>
        <v>228</v>
      </c>
      <c r="J15" s="14">
        <v>685</v>
      </c>
      <c r="K15" s="14">
        <v>380</v>
      </c>
      <c r="L15" s="14">
        <v>230</v>
      </c>
      <c r="M15" s="16">
        <f t="shared" si="1"/>
        <v>1525</v>
      </c>
      <c r="O15" s="33"/>
      <c r="P15" s="33"/>
    </row>
    <row r="16" spans="2:16" ht="15.75" x14ac:dyDescent="0.25">
      <c r="B16" s="12">
        <v>20</v>
      </c>
      <c r="C16" s="13">
        <v>100</v>
      </c>
      <c r="D16" s="14">
        <f t="shared" si="0"/>
        <v>2000</v>
      </c>
      <c r="E16" s="15">
        <f t="shared" si="2"/>
        <v>1600</v>
      </c>
      <c r="F16" s="19">
        <f t="shared" si="3"/>
        <v>400</v>
      </c>
      <c r="G16" s="15">
        <f t="shared" si="4"/>
        <v>720</v>
      </c>
      <c r="H16" s="15">
        <f t="shared" si="5"/>
        <v>400</v>
      </c>
      <c r="I16" s="15">
        <f t="shared" si="6"/>
        <v>240</v>
      </c>
      <c r="J16" s="14">
        <v>720</v>
      </c>
      <c r="K16" s="14">
        <v>400</v>
      </c>
      <c r="L16" s="14">
        <v>240</v>
      </c>
      <c r="M16" s="16">
        <f t="shared" si="1"/>
        <v>1600</v>
      </c>
      <c r="O16" s="33"/>
      <c r="P16" s="33"/>
    </row>
    <row r="17" spans="2:16" ht="15.75" x14ac:dyDescent="0.25">
      <c r="B17" s="12">
        <v>21</v>
      </c>
      <c r="C17" s="13">
        <v>100</v>
      </c>
      <c r="D17" s="14">
        <f t="shared" si="0"/>
        <v>2100</v>
      </c>
      <c r="E17" s="15">
        <f t="shared" si="2"/>
        <v>1680</v>
      </c>
      <c r="F17" s="19">
        <f t="shared" si="3"/>
        <v>410</v>
      </c>
      <c r="G17" s="15">
        <f t="shared" si="4"/>
        <v>756</v>
      </c>
      <c r="H17" s="15">
        <f t="shared" si="5"/>
        <v>420</v>
      </c>
      <c r="I17" s="15">
        <f t="shared" si="6"/>
        <v>252</v>
      </c>
      <c r="J17" s="14">
        <v>760</v>
      </c>
      <c r="K17" s="14">
        <v>420</v>
      </c>
      <c r="L17" s="14">
        <v>255</v>
      </c>
      <c r="M17" s="16">
        <f t="shared" si="1"/>
        <v>1690</v>
      </c>
      <c r="O17" s="33"/>
      <c r="P17" s="33"/>
    </row>
    <row r="18" spans="2:16" ht="15.75" x14ac:dyDescent="0.25">
      <c r="B18" s="12">
        <v>22</v>
      </c>
      <c r="C18" s="13">
        <v>100</v>
      </c>
      <c r="D18" s="14">
        <f t="shared" si="0"/>
        <v>2200</v>
      </c>
      <c r="E18" s="15">
        <f t="shared" si="2"/>
        <v>1760</v>
      </c>
      <c r="F18" s="19">
        <f t="shared" si="3"/>
        <v>435</v>
      </c>
      <c r="G18" s="15">
        <f t="shared" si="4"/>
        <v>792</v>
      </c>
      <c r="H18" s="15">
        <f t="shared" si="5"/>
        <v>440</v>
      </c>
      <c r="I18" s="15">
        <f t="shared" si="6"/>
        <v>264</v>
      </c>
      <c r="J18" s="14">
        <v>795</v>
      </c>
      <c r="K18" s="14">
        <v>440</v>
      </c>
      <c r="L18" s="14">
        <v>265</v>
      </c>
      <c r="M18" s="16">
        <f t="shared" si="1"/>
        <v>1765</v>
      </c>
    </row>
    <row r="19" spans="2:16" ht="15.75" x14ac:dyDescent="0.25">
      <c r="B19" s="12">
        <v>23</v>
      </c>
      <c r="C19" s="13">
        <v>100</v>
      </c>
      <c r="D19" s="14">
        <f t="shared" si="0"/>
        <v>2300</v>
      </c>
      <c r="E19" s="15">
        <f t="shared" si="2"/>
        <v>1840</v>
      </c>
      <c r="F19" s="19">
        <f t="shared" si="3"/>
        <v>450</v>
      </c>
      <c r="G19" s="15">
        <f t="shared" si="4"/>
        <v>828</v>
      </c>
      <c r="H19" s="15">
        <f t="shared" si="5"/>
        <v>460</v>
      </c>
      <c r="I19" s="15">
        <f t="shared" si="6"/>
        <v>276</v>
      </c>
      <c r="J19" s="14">
        <v>830</v>
      </c>
      <c r="K19" s="14">
        <v>460</v>
      </c>
      <c r="L19" s="14">
        <v>280</v>
      </c>
      <c r="M19" s="16">
        <f t="shared" si="1"/>
        <v>1850</v>
      </c>
    </row>
    <row r="20" spans="2:16" ht="15.75" x14ac:dyDescent="0.25">
      <c r="B20" s="12">
        <v>24</v>
      </c>
      <c r="C20" s="13">
        <v>100</v>
      </c>
      <c r="D20" s="14">
        <f t="shared" si="0"/>
        <v>2400</v>
      </c>
      <c r="E20" s="15">
        <f t="shared" si="2"/>
        <v>1920</v>
      </c>
      <c r="F20" s="19">
        <f t="shared" si="3"/>
        <v>475</v>
      </c>
      <c r="G20" s="15">
        <f t="shared" si="4"/>
        <v>864</v>
      </c>
      <c r="H20" s="15">
        <f t="shared" si="5"/>
        <v>480</v>
      </c>
      <c r="I20" s="15">
        <f t="shared" si="6"/>
        <v>288</v>
      </c>
      <c r="J20" s="14">
        <v>865</v>
      </c>
      <c r="K20" s="14">
        <v>480</v>
      </c>
      <c r="L20" s="14">
        <v>290</v>
      </c>
      <c r="M20" s="16">
        <f t="shared" si="1"/>
        <v>1925</v>
      </c>
    </row>
    <row r="21" spans="2:16" ht="15.75" x14ac:dyDescent="0.25">
      <c r="B21" s="12">
        <v>25</v>
      </c>
      <c r="C21" s="13">
        <v>100</v>
      </c>
      <c r="D21" s="14">
        <f t="shared" si="0"/>
        <v>2500</v>
      </c>
      <c r="E21" s="15">
        <f t="shared" si="2"/>
        <v>2000</v>
      </c>
      <c r="F21" s="19">
        <f t="shared" si="3"/>
        <v>500</v>
      </c>
      <c r="G21" s="15">
        <f t="shared" si="4"/>
        <v>900</v>
      </c>
      <c r="H21" s="15">
        <f t="shared" si="5"/>
        <v>500</v>
      </c>
      <c r="I21" s="15">
        <f t="shared" si="6"/>
        <v>300</v>
      </c>
      <c r="J21" s="14">
        <v>900</v>
      </c>
      <c r="K21" s="14">
        <v>500</v>
      </c>
      <c r="L21" s="14">
        <v>300</v>
      </c>
      <c r="M21" s="16">
        <f t="shared" si="1"/>
        <v>2000</v>
      </c>
    </row>
    <row r="22" spans="2:16" ht="15.75" x14ac:dyDescent="0.25">
      <c r="B22" s="12">
        <v>26</v>
      </c>
      <c r="C22" s="13">
        <v>100</v>
      </c>
      <c r="D22" s="14">
        <f t="shared" si="0"/>
        <v>2600</v>
      </c>
      <c r="E22" s="15">
        <f t="shared" si="2"/>
        <v>2080</v>
      </c>
      <c r="F22" s="19">
        <f t="shared" si="3"/>
        <v>510</v>
      </c>
      <c r="G22" s="15">
        <f t="shared" si="4"/>
        <v>936</v>
      </c>
      <c r="H22" s="15">
        <f t="shared" si="5"/>
        <v>520</v>
      </c>
      <c r="I22" s="15">
        <f t="shared" si="6"/>
        <v>312</v>
      </c>
      <c r="J22" s="14">
        <v>940</v>
      </c>
      <c r="K22" s="14">
        <v>520</v>
      </c>
      <c r="L22" s="14">
        <v>315</v>
      </c>
      <c r="M22" s="16">
        <f t="shared" si="1"/>
        <v>2090</v>
      </c>
    </row>
    <row r="23" spans="2:16" ht="15.75" x14ac:dyDescent="0.25">
      <c r="B23" s="12">
        <v>27</v>
      </c>
      <c r="C23" s="13">
        <v>100</v>
      </c>
      <c r="D23" s="14">
        <f t="shared" si="0"/>
        <v>2700</v>
      </c>
      <c r="E23" s="15">
        <f t="shared" si="2"/>
        <v>2160</v>
      </c>
      <c r="F23" s="19">
        <f t="shared" si="3"/>
        <v>535</v>
      </c>
      <c r="G23" s="15">
        <f t="shared" si="4"/>
        <v>972</v>
      </c>
      <c r="H23" s="15">
        <f t="shared" si="5"/>
        <v>540</v>
      </c>
      <c r="I23" s="15">
        <f t="shared" si="6"/>
        <v>324</v>
      </c>
      <c r="J23" s="14">
        <v>975</v>
      </c>
      <c r="K23" s="14">
        <v>540</v>
      </c>
      <c r="L23" s="14">
        <v>325</v>
      </c>
      <c r="M23" s="16">
        <f t="shared" si="1"/>
        <v>2165</v>
      </c>
    </row>
    <row r="24" spans="2:16" ht="15.75" x14ac:dyDescent="0.25">
      <c r="B24" s="12">
        <v>28</v>
      </c>
      <c r="C24" s="13">
        <v>100</v>
      </c>
      <c r="D24" s="14">
        <f t="shared" si="0"/>
        <v>2800</v>
      </c>
      <c r="E24" s="15">
        <f t="shared" si="2"/>
        <v>2240</v>
      </c>
      <c r="F24" s="19">
        <f t="shared" si="3"/>
        <v>550</v>
      </c>
      <c r="G24" s="15">
        <f t="shared" si="4"/>
        <v>1008</v>
      </c>
      <c r="H24" s="15">
        <f t="shared" si="5"/>
        <v>560</v>
      </c>
      <c r="I24" s="15">
        <f t="shared" si="6"/>
        <v>336</v>
      </c>
      <c r="J24" s="14">
        <v>1010</v>
      </c>
      <c r="K24" s="14">
        <v>560</v>
      </c>
      <c r="L24" s="14">
        <v>340</v>
      </c>
      <c r="M24" s="16">
        <f t="shared" si="1"/>
        <v>2250</v>
      </c>
    </row>
    <row r="25" spans="2:16" ht="15.75" x14ac:dyDescent="0.25">
      <c r="B25" s="12">
        <v>29</v>
      </c>
      <c r="C25" s="13">
        <v>100</v>
      </c>
      <c r="D25" s="14">
        <f t="shared" si="0"/>
        <v>2900</v>
      </c>
      <c r="E25" s="15">
        <f t="shared" si="2"/>
        <v>2320</v>
      </c>
      <c r="F25" s="19">
        <f t="shared" si="3"/>
        <v>575</v>
      </c>
      <c r="G25" s="15">
        <f t="shared" si="4"/>
        <v>1044</v>
      </c>
      <c r="H25" s="15">
        <f t="shared" si="5"/>
        <v>580</v>
      </c>
      <c r="I25" s="15">
        <f t="shared" si="6"/>
        <v>348</v>
      </c>
      <c r="J25" s="14">
        <v>1045</v>
      </c>
      <c r="K25" s="14">
        <v>580</v>
      </c>
      <c r="L25" s="14">
        <v>350</v>
      </c>
      <c r="M25" s="16">
        <f t="shared" si="1"/>
        <v>2325</v>
      </c>
    </row>
    <row r="26" spans="2:16" ht="15.75" x14ac:dyDescent="0.25">
      <c r="B26" s="12">
        <v>30</v>
      </c>
      <c r="C26" s="13">
        <v>100</v>
      </c>
      <c r="D26" s="14">
        <f t="shared" si="0"/>
        <v>3000</v>
      </c>
      <c r="E26" s="15">
        <f t="shared" si="2"/>
        <v>2400</v>
      </c>
      <c r="F26" s="19">
        <f t="shared" si="3"/>
        <v>600</v>
      </c>
      <c r="G26" s="15">
        <f t="shared" si="4"/>
        <v>1080</v>
      </c>
      <c r="H26" s="15">
        <f t="shared" si="5"/>
        <v>600</v>
      </c>
      <c r="I26" s="15">
        <f t="shared" si="6"/>
        <v>360</v>
      </c>
      <c r="J26" s="14">
        <v>1080</v>
      </c>
      <c r="K26" s="14">
        <v>600</v>
      </c>
      <c r="L26" s="14">
        <v>360</v>
      </c>
      <c r="M26" s="16">
        <f t="shared" si="1"/>
        <v>2400</v>
      </c>
    </row>
    <row r="27" spans="2:16" ht="15.75" x14ac:dyDescent="0.25">
      <c r="B27" s="12">
        <v>31</v>
      </c>
      <c r="C27" s="13">
        <v>100</v>
      </c>
      <c r="D27" s="14">
        <f t="shared" si="0"/>
        <v>3100</v>
      </c>
      <c r="E27" s="15">
        <f t="shared" si="2"/>
        <v>2480</v>
      </c>
      <c r="F27" s="19">
        <f t="shared" si="3"/>
        <v>610</v>
      </c>
      <c r="G27" s="15">
        <f t="shared" si="4"/>
        <v>1116</v>
      </c>
      <c r="H27" s="15">
        <f t="shared" si="5"/>
        <v>620</v>
      </c>
      <c r="I27" s="15">
        <f t="shared" si="6"/>
        <v>372</v>
      </c>
      <c r="J27" s="14">
        <v>1120</v>
      </c>
      <c r="K27" s="14">
        <v>620</v>
      </c>
      <c r="L27" s="14">
        <v>375</v>
      </c>
      <c r="M27" s="16">
        <f t="shared" si="1"/>
        <v>2490</v>
      </c>
    </row>
    <row r="28" spans="2:16" ht="16.5" thickBot="1" x14ac:dyDescent="0.3">
      <c r="B28" s="34">
        <v>32</v>
      </c>
      <c r="C28" s="35">
        <v>100</v>
      </c>
      <c r="D28" s="36">
        <f t="shared" si="0"/>
        <v>3200</v>
      </c>
      <c r="E28" s="37">
        <f>D28*0.8</f>
        <v>2560</v>
      </c>
      <c r="F28" s="39">
        <f t="shared" si="3"/>
        <v>635</v>
      </c>
      <c r="G28" s="37">
        <f t="shared" si="4"/>
        <v>1152</v>
      </c>
      <c r="H28" s="37">
        <f t="shared" si="5"/>
        <v>640</v>
      </c>
      <c r="I28" s="37">
        <f t="shared" si="6"/>
        <v>384</v>
      </c>
      <c r="J28" s="36">
        <v>1155</v>
      </c>
      <c r="K28" s="36">
        <v>640</v>
      </c>
      <c r="L28" s="36">
        <v>385</v>
      </c>
      <c r="M28" s="38">
        <f t="shared" si="1"/>
        <v>2565</v>
      </c>
    </row>
    <row r="30" spans="2:16" ht="45.75" customHeight="1" x14ac:dyDescent="0.25">
      <c r="B30" s="43" t="s">
        <v>36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</sheetData>
  <sheetProtection password="ECD8" sheet="1" objects="1" scenarios="1" selectLockedCells="1" selectUnlockedCells="1"/>
  <mergeCells count="13">
    <mergeCell ref="B30:M30"/>
    <mergeCell ref="H2:H3"/>
    <mergeCell ref="I2:I3"/>
    <mergeCell ref="J2:L2"/>
    <mergeCell ref="M2:M3"/>
    <mergeCell ref="O2:O3"/>
    <mergeCell ref="P2:P3"/>
    <mergeCell ref="B2:B3"/>
    <mergeCell ref="C2:C3"/>
    <mergeCell ref="D2:D3"/>
    <mergeCell ref="E2:E3"/>
    <mergeCell ref="F2:F3"/>
    <mergeCell ref="G2:G3"/>
  </mergeCells>
  <pageMargins left="0.70866141732283472" right="0.70866141732283472" top="0.78740157480314965" bottom="0.78740157480314965" header="0.31496062992125984" footer="0.31496062992125984"/>
  <pageSetup paperSize="9" scale="89" orientation="landscape" horizontalDpi="0" verticalDpi="0" r:id="rId1"/>
  <headerFooter>
    <oddHeader>&amp;L&amp;"-,Tučné"&amp;18  Systém vyplácení výher, Regional ČŠO do 32 hráčů včetně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showGridLines="0" showRowColHeaders="0" topLeftCell="A2" zoomScaleNormal="100" workbookViewId="0">
      <selection activeCell="R24" sqref="R24"/>
    </sheetView>
  </sheetViews>
  <sheetFormatPr defaultRowHeight="15" x14ac:dyDescent="0.25"/>
  <cols>
    <col min="1" max="1" width="1.28515625" customWidth="1"/>
    <col min="2" max="2" width="7.140625" customWidth="1"/>
    <col min="3" max="3" width="10" customWidth="1"/>
    <col min="4" max="4" width="8.5703125" customWidth="1"/>
    <col min="5" max="5" width="8.7109375" customWidth="1"/>
    <col min="6" max="6" width="14.28515625" customWidth="1"/>
    <col min="7" max="10" width="8.5703125" customWidth="1"/>
    <col min="11" max="14" width="8.85546875" customWidth="1"/>
    <col min="15" max="15" width="12.7109375" customWidth="1"/>
    <col min="16" max="16" width="3.5703125" customWidth="1"/>
    <col min="17" max="18" width="14.28515625" customWidth="1"/>
  </cols>
  <sheetData>
    <row r="1" spans="2:18" ht="15.75" thickBot="1" x14ac:dyDescent="0.3"/>
    <row r="2" spans="2:18" ht="15.75" customHeight="1" x14ac:dyDescent="0.25">
      <c r="B2" s="45" t="s">
        <v>0</v>
      </c>
      <c r="C2" s="47" t="s">
        <v>1</v>
      </c>
      <c r="D2" s="41" t="s">
        <v>8</v>
      </c>
      <c r="E2" s="57" t="s">
        <v>40</v>
      </c>
      <c r="F2" s="41" t="s">
        <v>41</v>
      </c>
      <c r="G2" s="41" t="s">
        <v>19</v>
      </c>
      <c r="H2" s="41" t="s">
        <v>18</v>
      </c>
      <c r="I2" s="41" t="s">
        <v>17</v>
      </c>
      <c r="J2" s="41" t="s">
        <v>16</v>
      </c>
      <c r="K2" s="51" t="s">
        <v>14</v>
      </c>
      <c r="L2" s="51"/>
      <c r="M2" s="51"/>
      <c r="N2" s="51"/>
      <c r="O2" s="52" t="s">
        <v>15</v>
      </c>
      <c r="Q2" s="45" t="s">
        <v>23</v>
      </c>
      <c r="R2" s="55" t="s">
        <v>24</v>
      </c>
    </row>
    <row r="3" spans="2:18" s="2" customFormat="1" ht="52.5" customHeight="1" thickBot="1" x14ac:dyDescent="0.3">
      <c r="B3" s="46"/>
      <c r="C3" s="48"/>
      <c r="D3" s="42"/>
      <c r="E3" s="58"/>
      <c r="F3" s="42"/>
      <c r="G3" s="42"/>
      <c r="H3" s="42"/>
      <c r="I3" s="42"/>
      <c r="J3" s="42"/>
      <c r="K3" s="17" t="s">
        <v>2</v>
      </c>
      <c r="L3" s="17" t="s">
        <v>3</v>
      </c>
      <c r="M3" s="17" t="s">
        <v>4</v>
      </c>
      <c r="N3" s="17" t="s">
        <v>20</v>
      </c>
      <c r="O3" s="53"/>
      <c r="Q3" s="54"/>
      <c r="R3" s="56"/>
    </row>
    <row r="4" spans="2:18" ht="15.75" x14ac:dyDescent="0.25">
      <c r="B4" s="12">
        <v>33</v>
      </c>
      <c r="C4" s="13">
        <v>100</v>
      </c>
      <c r="D4" s="14">
        <f t="shared" ref="D4:D35" si="0">B4*C4</f>
        <v>3300</v>
      </c>
      <c r="E4" s="15">
        <f t="shared" ref="E4:E34" si="1">D4*0.8</f>
        <v>2640</v>
      </c>
      <c r="F4" s="19">
        <f>D4-K4-L4-2*M4-4*N4</f>
        <v>640</v>
      </c>
      <c r="G4" s="15">
        <f>E4*0.4</f>
        <v>1056</v>
      </c>
      <c r="H4" s="15">
        <f>E4*0.2</f>
        <v>528</v>
      </c>
      <c r="I4" s="15">
        <f>E4*0.1</f>
        <v>264</v>
      </c>
      <c r="J4" s="15">
        <f>E4*0.05</f>
        <v>132</v>
      </c>
      <c r="K4" s="14">
        <v>1060</v>
      </c>
      <c r="L4" s="14">
        <v>530</v>
      </c>
      <c r="M4" s="14">
        <v>265</v>
      </c>
      <c r="N4" s="14">
        <v>135</v>
      </c>
      <c r="O4" s="16">
        <f>K4+L4+2*M4+4*N4</f>
        <v>2660</v>
      </c>
      <c r="Q4" s="25">
        <v>8</v>
      </c>
      <c r="R4" s="26">
        <v>2</v>
      </c>
    </row>
    <row r="5" spans="2:18" ht="15.75" x14ac:dyDescent="0.25">
      <c r="B5" s="12">
        <v>34</v>
      </c>
      <c r="C5" s="13">
        <v>100</v>
      </c>
      <c r="D5" s="14">
        <f t="shared" si="0"/>
        <v>3400</v>
      </c>
      <c r="E5" s="15">
        <f t="shared" si="1"/>
        <v>2720</v>
      </c>
      <c r="F5" s="19">
        <f t="shared" ref="F5:F35" si="2">D5-K5-L5-2*M5-4*N5</f>
        <v>655</v>
      </c>
      <c r="G5" s="15">
        <f t="shared" ref="G5:G35" si="3">E5*0.4</f>
        <v>1088</v>
      </c>
      <c r="H5" s="15">
        <f t="shared" ref="H5:H35" si="4">E5*0.2</f>
        <v>544</v>
      </c>
      <c r="I5" s="15">
        <f t="shared" ref="I5:I35" si="5">E5*0.1</f>
        <v>272</v>
      </c>
      <c r="J5" s="15">
        <f t="shared" ref="J5:J35" si="6">E5*0.05</f>
        <v>136</v>
      </c>
      <c r="K5" s="14">
        <v>1090</v>
      </c>
      <c r="L5" s="14">
        <v>545</v>
      </c>
      <c r="M5" s="14">
        <v>275</v>
      </c>
      <c r="N5" s="14">
        <v>140</v>
      </c>
      <c r="O5" s="16">
        <f t="shared" ref="O5:O35" si="7">K5+L5+2*M5+4*N5</f>
        <v>2745</v>
      </c>
      <c r="Q5" s="21" t="s">
        <v>25</v>
      </c>
      <c r="R5" s="22">
        <v>4</v>
      </c>
    </row>
    <row r="6" spans="2:18" ht="15.75" x14ac:dyDescent="0.25">
      <c r="B6" s="12">
        <v>35</v>
      </c>
      <c r="C6" s="13">
        <v>100</v>
      </c>
      <c r="D6" s="14">
        <f t="shared" si="0"/>
        <v>3500</v>
      </c>
      <c r="E6" s="15">
        <f t="shared" si="1"/>
        <v>2800</v>
      </c>
      <c r="F6" s="19">
        <f t="shared" si="2"/>
        <v>700</v>
      </c>
      <c r="G6" s="15">
        <f t="shared" si="3"/>
        <v>1120</v>
      </c>
      <c r="H6" s="15">
        <f t="shared" si="4"/>
        <v>560</v>
      </c>
      <c r="I6" s="15">
        <f t="shared" si="5"/>
        <v>280</v>
      </c>
      <c r="J6" s="15">
        <f t="shared" si="6"/>
        <v>140</v>
      </c>
      <c r="K6" s="14">
        <v>1120</v>
      </c>
      <c r="L6" s="14">
        <v>560</v>
      </c>
      <c r="M6" s="14">
        <v>280</v>
      </c>
      <c r="N6" s="14">
        <v>140</v>
      </c>
      <c r="O6" s="16">
        <f t="shared" si="7"/>
        <v>2800</v>
      </c>
      <c r="Q6" s="21" t="s">
        <v>26</v>
      </c>
      <c r="R6" s="22" t="s">
        <v>27</v>
      </c>
    </row>
    <row r="7" spans="2:18" ht="15.75" x14ac:dyDescent="0.25">
      <c r="B7" s="12">
        <v>36</v>
      </c>
      <c r="C7" s="13">
        <v>100</v>
      </c>
      <c r="D7" s="14">
        <f t="shared" si="0"/>
        <v>3600</v>
      </c>
      <c r="E7" s="15">
        <f t="shared" si="1"/>
        <v>2880</v>
      </c>
      <c r="F7" s="19">
        <f t="shared" si="2"/>
        <v>705</v>
      </c>
      <c r="G7" s="15">
        <f t="shared" si="3"/>
        <v>1152</v>
      </c>
      <c r="H7" s="15">
        <f t="shared" si="4"/>
        <v>576</v>
      </c>
      <c r="I7" s="15">
        <f t="shared" si="5"/>
        <v>288</v>
      </c>
      <c r="J7" s="15">
        <f t="shared" si="6"/>
        <v>144</v>
      </c>
      <c r="K7" s="14">
        <v>1155</v>
      </c>
      <c r="L7" s="14">
        <v>580</v>
      </c>
      <c r="M7" s="14">
        <v>290</v>
      </c>
      <c r="N7" s="14">
        <v>145</v>
      </c>
      <c r="O7" s="16">
        <f t="shared" si="7"/>
        <v>2895</v>
      </c>
      <c r="Q7" s="21" t="s">
        <v>28</v>
      </c>
      <c r="R7" s="22" t="s">
        <v>29</v>
      </c>
    </row>
    <row r="8" spans="2:18" ht="16.5" thickBot="1" x14ac:dyDescent="0.3">
      <c r="B8" s="12">
        <v>37</v>
      </c>
      <c r="C8" s="13">
        <v>100</v>
      </c>
      <c r="D8" s="14">
        <f t="shared" si="0"/>
        <v>3700</v>
      </c>
      <c r="E8" s="15">
        <f t="shared" si="1"/>
        <v>2960</v>
      </c>
      <c r="F8" s="19">
        <f t="shared" si="2"/>
        <v>720</v>
      </c>
      <c r="G8" s="15">
        <f t="shared" si="3"/>
        <v>1184</v>
      </c>
      <c r="H8" s="15">
        <f t="shared" si="4"/>
        <v>592</v>
      </c>
      <c r="I8" s="15">
        <f t="shared" si="5"/>
        <v>296</v>
      </c>
      <c r="J8" s="15">
        <f t="shared" si="6"/>
        <v>148</v>
      </c>
      <c r="K8" s="14">
        <v>1185</v>
      </c>
      <c r="L8" s="14">
        <v>595</v>
      </c>
      <c r="M8" s="14">
        <v>300</v>
      </c>
      <c r="N8" s="14">
        <v>150</v>
      </c>
      <c r="O8" s="16">
        <f t="shared" si="7"/>
        <v>2980</v>
      </c>
      <c r="Q8" s="23" t="s">
        <v>30</v>
      </c>
      <c r="R8" s="24" t="s">
        <v>31</v>
      </c>
    </row>
    <row r="9" spans="2:18" ht="15.75" x14ac:dyDescent="0.25">
      <c r="B9" s="12">
        <v>38</v>
      </c>
      <c r="C9" s="13">
        <v>100</v>
      </c>
      <c r="D9" s="14">
        <f t="shared" si="0"/>
        <v>3800</v>
      </c>
      <c r="E9" s="15">
        <f t="shared" si="1"/>
        <v>3040</v>
      </c>
      <c r="F9" s="19">
        <f t="shared" si="2"/>
        <v>740</v>
      </c>
      <c r="G9" s="15">
        <f t="shared" si="3"/>
        <v>1216</v>
      </c>
      <c r="H9" s="15">
        <f t="shared" si="4"/>
        <v>608</v>
      </c>
      <c r="I9" s="15">
        <f t="shared" si="5"/>
        <v>304</v>
      </c>
      <c r="J9" s="15">
        <f t="shared" si="6"/>
        <v>152</v>
      </c>
      <c r="K9" s="14">
        <v>1220</v>
      </c>
      <c r="L9" s="14">
        <v>610</v>
      </c>
      <c r="M9" s="14">
        <v>305</v>
      </c>
      <c r="N9" s="14">
        <v>155</v>
      </c>
      <c r="O9" s="16">
        <f t="shared" si="7"/>
        <v>3060</v>
      </c>
    </row>
    <row r="10" spans="2:18" ht="15.75" x14ac:dyDescent="0.25">
      <c r="B10" s="12">
        <v>39</v>
      </c>
      <c r="C10" s="13">
        <v>100</v>
      </c>
      <c r="D10" s="14">
        <f t="shared" si="0"/>
        <v>3900</v>
      </c>
      <c r="E10" s="15">
        <f t="shared" si="1"/>
        <v>3120</v>
      </c>
      <c r="F10" s="19">
        <f t="shared" si="2"/>
        <v>755</v>
      </c>
      <c r="G10" s="15">
        <f t="shared" si="3"/>
        <v>1248</v>
      </c>
      <c r="H10" s="15">
        <f t="shared" si="4"/>
        <v>624</v>
      </c>
      <c r="I10" s="15">
        <f t="shared" si="5"/>
        <v>312</v>
      </c>
      <c r="J10" s="15">
        <f t="shared" si="6"/>
        <v>156</v>
      </c>
      <c r="K10" s="14">
        <v>1250</v>
      </c>
      <c r="L10" s="14">
        <v>625</v>
      </c>
      <c r="M10" s="14">
        <v>315</v>
      </c>
      <c r="N10" s="14">
        <v>160</v>
      </c>
      <c r="O10" s="16">
        <f t="shared" si="7"/>
        <v>3145</v>
      </c>
    </row>
    <row r="11" spans="2:18" ht="15.75" x14ac:dyDescent="0.25">
      <c r="B11" s="12">
        <v>40</v>
      </c>
      <c r="C11" s="13">
        <v>100</v>
      </c>
      <c r="D11" s="14">
        <f t="shared" si="0"/>
        <v>4000</v>
      </c>
      <c r="E11" s="15">
        <f t="shared" si="1"/>
        <v>3200</v>
      </c>
      <c r="F11" s="19">
        <f t="shared" si="2"/>
        <v>800</v>
      </c>
      <c r="G11" s="15">
        <f t="shared" si="3"/>
        <v>1280</v>
      </c>
      <c r="H11" s="15">
        <f t="shared" si="4"/>
        <v>640</v>
      </c>
      <c r="I11" s="15">
        <f t="shared" si="5"/>
        <v>320</v>
      </c>
      <c r="J11" s="15">
        <f t="shared" si="6"/>
        <v>160</v>
      </c>
      <c r="K11" s="14">
        <v>1280</v>
      </c>
      <c r="L11" s="14">
        <v>640</v>
      </c>
      <c r="M11" s="14">
        <v>320</v>
      </c>
      <c r="N11" s="14">
        <v>160</v>
      </c>
      <c r="O11" s="16">
        <f t="shared" si="7"/>
        <v>3200</v>
      </c>
    </row>
    <row r="12" spans="2:18" ht="15.75" x14ac:dyDescent="0.25">
      <c r="B12" s="12">
        <v>41</v>
      </c>
      <c r="C12" s="13">
        <v>100</v>
      </c>
      <c r="D12" s="14">
        <f t="shared" si="0"/>
        <v>4100</v>
      </c>
      <c r="E12" s="15">
        <f t="shared" si="1"/>
        <v>3280</v>
      </c>
      <c r="F12" s="19">
        <f t="shared" si="2"/>
        <v>805</v>
      </c>
      <c r="G12" s="15">
        <f t="shared" si="3"/>
        <v>1312</v>
      </c>
      <c r="H12" s="15">
        <f t="shared" si="4"/>
        <v>656</v>
      </c>
      <c r="I12" s="15">
        <f t="shared" si="5"/>
        <v>328</v>
      </c>
      <c r="J12" s="15">
        <f t="shared" si="6"/>
        <v>164</v>
      </c>
      <c r="K12" s="14">
        <v>1315</v>
      </c>
      <c r="L12" s="14">
        <v>660</v>
      </c>
      <c r="M12" s="14">
        <v>330</v>
      </c>
      <c r="N12" s="14">
        <v>165</v>
      </c>
      <c r="O12" s="16">
        <f t="shared" si="7"/>
        <v>3295</v>
      </c>
    </row>
    <row r="13" spans="2:18" ht="15.75" x14ac:dyDescent="0.25">
      <c r="B13" s="12">
        <v>42</v>
      </c>
      <c r="C13" s="13">
        <v>100</v>
      </c>
      <c r="D13" s="14">
        <f t="shared" si="0"/>
        <v>4200</v>
      </c>
      <c r="E13" s="15">
        <f t="shared" si="1"/>
        <v>3360</v>
      </c>
      <c r="F13" s="19">
        <f t="shared" si="2"/>
        <v>820</v>
      </c>
      <c r="G13" s="15">
        <f t="shared" si="3"/>
        <v>1344</v>
      </c>
      <c r="H13" s="15">
        <f t="shared" si="4"/>
        <v>672</v>
      </c>
      <c r="I13" s="15">
        <f t="shared" si="5"/>
        <v>336</v>
      </c>
      <c r="J13" s="15">
        <f t="shared" si="6"/>
        <v>168</v>
      </c>
      <c r="K13" s="14">
        <v>1345</v>
      </c>
      <c r="L13" s="14">
        <v>675</v>
      </c>
      <c r="M13" s="14">
        <v>340</v>
      </c>
      <c r="N13" s="14">
        <v>170</v>
      </c>
      <c r="O13" s="16">
        <f t="shared" si="7"/>
        <v>3380</v>
      </c>
    </row>
    <row r="14" spans="2:18" ht="15.75" x14ac:dyDescent="0.25">
      <c r="B14" s="12">
        <v>43</v>
      </c>
      <c r="C14" s="13">
        <v>100</v>
      </c>
      <c r="D14" s="14">
        <f t="shared" si="0"/>
        <v>4300</v>
      </c>
      <c r="E14" s="15">
        <f t="shared" si="1"/>
        <v>3440</v>
      </c>
      <c r="F14" s="19">
        <f t="shared" si="2"/>
        <v>840</v>
      </c>
      <c r="G14" s="15">
        <f t="shared" si="3"/>
        <v>1376</v>
      </c>
      <c r="H14" s="15">
        <f t="shared" si="4"/>
        <v>688</v>
      </c>
      <c r="I14" s="15">
        <f t="shared" si="5"/>
        <v>344</v>
      </c>
      <c r="J14" s="15">
        <f t="shared" si="6"/>
        <v>172</v>
      </c>
      <c r="K14" s="14">
        <v>1380</v>
      </c>
      <c r="L14" s="14">
        <v>690</v>
      </c>
      <c r="M14" s="14">
        <v>345</v>
      </c>
      <c r="N14" s="14">
        <v>175</v>
      </c>
      <c r="O14" s="16">
        <f t="shared" si="7"/>
        <v>3460</v>
      </c>
    </row>
    <row r="15" spans="2:18" ht="15.75" x14ac:dyDescent="0.25">
      <c r="B15" s="12">
        <v>44</v>
      </c>
      <c r="C15" s="13">
        <v>100</v>
      </c>
      <c r="D15" s="14">
        <f t="shared" si="0"/>
        <v>4400</v>
      </c>
      <c r="E15" s="15">
        <f t="shared" si="1"/>
        <v>3520</v>
      </c>
      <c r="F15" s="19">
        <f t="shared" si="2"/>
        <v>855</v>
      </c>
      <c r="G15" s="15">
        <f t="shared" si="3"/>
        <v>1408</v>
      </c>
      <c r="H15" s="15">
        <f t="shared" si="4"/>
        <v>704</v>
      </c>
      <c r="I15" s="15">
        <f t="shared" si="5"/>
        <v>352</v>
      </c>
      <c r="J15" s="15">
        <f t="shared" si="6"/>
        <v>176</v>
      </c>
      <c r="K15" s="14">
        <v>1410</v>
      </c>
      <c r="L15" s="14">
        <v>705</v>
      </c>
      <c r="M15" s="14">
        <v>355</v>
      </c>
      <c r="N15" s="14">
        <v>180</v>
      </c>
      <c r="O15" s="16">
        <f t="shared" si="7"/>
        <v>3545</v>
      </c>
    </row>
    <row r="16" spans="2:18" ht="15.75" x14ac:dyDescent="0.25">
      <c r="B16" s="12">
        <v>45</v>
      </c>
      <c r="C16" s="13">
        <v>100</v>
      </c>
      <c r="D16" s="14">
        <f t="shared" si="0"/>
        <v>4500</v>
      </c>
      <c r="E16" s="15">
        <f t="shared" si="1"/>
        <v>3600</v>
      </c>
      <c r="F16" s="19">
        <f t="shared" si="2"/>
        <v>900</v>
      </c>
      <c r="G16" s="15">
        <f t="shared" si="3"/>
        <v>1440</v>
      </c>
      <c r="H16" s="15">
        <f t="shared" si="4"/>
        <v>720</v>
      </c>
      <c r="I16" s="15">
        <f t="shared" si="5"/>
        <v>360</v>
      </c>
      <c r="J16" s="15">
        <f t="shared" si="6"/>
        <v>180</v>
      </c>
      <c r="K16" s="14">
        <v>1440</v>
      </c>
      <c r="L16" s="14">
        <v>720</v>
      </c>
      <c r="M16" s="14">
        <v>360</v>
      </c>
      <c r="N16" s="14">
        <v>180</v>
      </c>
      <c r="O16" s="16">
        <f t="shared" si="7"/>
        <v>3600</v>
      </c>
    </row>
    <row r="17" spans="2:15" ht="15.75" x14ac:dyDescent="0.25">
      <c r="B17" s="12">
        <v>46</v>
      </c>
      <c r="C17" s="13">
        <v>100</v>
      </c>
      <c r="D17" s="14">
        <f t="shared" si="0"/>
        <v>4600</v>
      </c>
      <c r="E17" s="15">
        <f t="shared" si="1"/>
        <v>3680</v>
      </c>
      <c r="F17" s="19">
        <f t="shared" si="2"/>
        <v>905</v>
      </c>
      <c r="G17" s="15">
        <f t="shared" si="3"/>
        <v>1472</v>
      </c>
      <c r="H17" s="15">
        <f t="shared" si="4"/>
        <v>736</v>
      </c>
      <c r="I17" s="15">
        <f t="shared" si="5"/>
        <v>368</v>
      </c>
      <c r="J17" s="15">
        <f t="shared" si="6"/>
        <v>184</v>
      </c>
      <c r="K17" s="14">
        <v>1475</v>
      </c>
      <c r="L17" s="14">
        <v>740</v>
      </c>
      <c r="M17" s="14">
        <v>370</v>
      </c>
      <c r="N17" s="14">
        <v>185</v>
      </c>
      <c r="O17" s="16">
        <f t="shared" si="7"/>
        <v>3695</v>
      </c>
    </row>
    <row r="18" spans="2:15" ht="15.75" x14ac:dyDescent="0.25">
      <c r="B18" s="12">
        <v>47</v>
      </c>
      <c r="C18" s="13">
        <v>100</v>
      </c>
      <c r="D18" s="14">
        <f t="shared" si="0"/>
        <v>4700</v>
      </c>
      <c r="E18" s="15">
        <f t="shared" si="1"/>
        <v>3760</v>
      </c>
      <c r="F18" s="19">
        <f t="shared" si="2"/>
        <v>920</v>
      </c>
      <c r="G18" s="15">
        <f t="shared" si="3"/>
        <v>1504</v>
      </c>
      <c r="H18" s="15">
        <f t="shared" si="4"/>
        <v>752</v>
      </c>
      <c r="I18" s="15">
        <f t="shared" si="5"/>
        <v>376</v>
      </c>
      <c r="J18" s="15">
        <f t="shared" si="6"/>
        <v>188</v>
      </c>
      <c r="K18" s="14">
        <v>1505</v>
      </c>
      <c r="L18" s="14">
        <v>755</v>
      </c>
      <c r="M18" s="14">
        <v>380</v>
      </c>
      <c r="N18" s="14">
        <v>190</v>
      </c>
      <c r="O18" s="16">
        <f t="shared" si="7"/>
        <v>3780</v>
      </c>
    </row>
    <row r="19" spans="2:15" ht="15.75" x14ac:dyDescent="0.25">
      <c r="B19" s="12">
        <v>48</v>
      </c>
      <c r="C19" s="13">
        <v>100</v>
      </c>
      <c r="D19" s="14">
        <f t="shared" si="0"/>
        <v>4800</v>
      </c>
      <c r="E19" s="15">
        <f t="shared" si="1"/>
        <v>3840</v>
      </c>
      <c r="F19" s="19">
        <f t="shared" si="2"/>
        <v>940</v>
      </c>
      <c r="G19" s="15">
        <f t="shared" si="3"/>
        <v>1536</v>
      </c>
      <c r="H19" s="15">
        <f t="shared" si="4"/>
        <v>768</v>
      </c>
      <c r="I19" s="15">
        <f t="shared" si="5"/>
        <v>384</v>
      </c>
      <c r="J19" s="15">
        <f t="shared" si="6"/>
        <v>192</v>
      </c>
      <c r="K19" s="14">
        <v>1540</v>
      </c>
      <c r="L19" s="14">
        <v>770</v>
      </c>
      <c r="M19" s="14">
        <v>385</v>
      </c>
      <c r="N19" s="14">
        <v>195</v>
      </c>
      <c r="O19" s="16">
        <f t="shared" si="7"/>
        <v>3860</v>
      </c>
    </row>
    <row r="20" spans="2:15" ht="15.75" x14ac:dyDescent="0.25">
      <c r="B20" s="12">
        <v>49</v>
      </c>
      <c r="C20" s="13">
        <v>100</v>
      </c>
      <c r="D20" s="14">
        <f t="shared" si="0"/>
        <v>4900</v>
      </c>
      <c r="E20" s="15">
        <f t="shared" si="1"/>
        <v>3920</v>
      </c>
      <c r="F20" s="19">
        <f t="shared" si="2"/>
        <v>955</v>
      </c>
      <c r="G20" s="15">
        <f t="shared" si="3"/>
        <v>1568</v>
      </c>
      <c r="H20" s="15">
        <f t="shared" si="4"/>
        <v>784</v>
      </c>
      <c r="I20" s="15">
        <f t="shared" si="5"/>
        <v>392</v>
      </c>
      <c r="J20" s="15">
        <f t="shared" si="6"/>
        <v>196</v>
      </c>
      <c r="K20" s="14">
        <v>1570</v>
      </c>
      <c r="L20" s="14">
        <v>785</v>
      </c>
      <c r="M20" s="14">
        <v>395</v>
      </c>
      <c r="N20" s="14">
        <v>200</v>
      </c>
      <c r="O20" s="16">
        <f t="shared" si="7"/>
        <v>3945</v>
      </c>
    </row>
    <row r="21" spans="2:15" ht="15.75" x14ac:dyDescent="0.25">
      <c r="B21" s="12">
        <v>50</v>
      </c>
      <c r="C21" s="13">
        <v>100</v>
      </c>
      <c r="D21" s="14">
        <f t="shared" si="0"/>
        <v>5000</v>
      </c>
      <c r="E21" s="15">
        <f t="shared" si="1"/>
        <v>4000</v>
      </c>
      <c r="F21" s="19">
        <f t="shared" si="2"/>
        <v>1000</v>
      </c>
      <c r="G21" s="15">
        <f t="shared" si="3"/>
        <v>1600</v>
      </c>
      <c r="H21" s="15">
        <f t="shared" si="4"/>
        <v>800</v>
      </c>
      <c r="I21" s="15">
        <f t="shared" si="5"/>
        <v>400</v>
      </c>
      <c r="J21" s="15">
        <f t="shared" si="6"/>
        <v>200</v>
      </c>
      <c r="K21" s="14">
        <v>1600</v>
      </c>
      <c r="L21" s="14">
        <v>800</v>
      </c>
      <c r="M21" s="14">
        <v>400</v>
      </c>
      <c r="N21" s="14">
        <v>200</v>
      </c>
      <c r="O21" s="16">
        <f t="shared" si="7"/>
        <v>4000</v>
      </c>
    </row>
    <row r="22" spans="2:15" ht="15.75" x14ac:dyDescent="0.25">
      <c r="B22" s="12">
        <v>51</v>
      </c>
      <c r="C22" s="13">
        <v>100</v>
      </c>
      <c r="D22" s="14">
        <f t="shared" si="0"/>
        <v>5100</v>
      </c>
      <c r="E22" s="15">
        <f t="shared" si="1"/>
        <v>4080</v>
      </c>
      <c r="F22" s="19">
        <f t="shared" si="2"/>
        <v>1005</v>
      </c>
      <c r="G22" s="15">
        <f t="shared" si="3"/>
        <v>1632</v>
      </c>
      <c r="H22" s="15">
        <f t="shared" si="4"/>
        <v>816</v>
      </c>
      <c r="I22" s="15">
        <f t="shared" si="5"/>
        <v>408</v>
      </c>
      <c r="J22" s="15">
        <f t="shared" si="6"/>
        <v>204</v>
      </c>
      <c r="K22" s="14">
        <v>1635</v>
      </c>
      <c r="L22" s="14">
        <v>820</v>
      </c>
      <c r="M22" s="14">
        <v>410</v>
      </c>
      <c r="N22" s="14">
        <v>205</v>
      </c>
      <c r="O22" s="16">
        <f t="shared" si="7"/>
        <v>4095</v>
      </c>
    </row>
    <row r="23" spans="2:15" ht="15.75" x14ac:dyDescent="0.25">
      <c r="B23" s="12">
        <v>52</v>
      </c>
      <c r="C23" s="13">
        <v>100</v>
      </c>
      <c r="D23" s="14">
        <f t="shared" si="0"/>
        <v>5200</v>
      </c>
      <c r="E23" s="15">
        <f t="shared" si="1"/>
        <v>4160</v>
      </c>
      <c r="F23" s="19">
        <f t="shared" si="2"/>
        <v>1020</v>
      </c>
      <c r="G23" s="15">
        <f t="shared" si="3"/>
        <v>1664</v>
      </c>
      <c r="H23" s="15">
        <f t="shared" si="4"/>
        <v>832</v>
      </c>
      <c r="I23" s="15">
        <f t="shared" si="5"/>
        <v>416</v>
      </c>
      <c r="J23" s="15">
        <f t="shared" si="6"/>
        <v>208</v>
      </c>
      <c r="K23" s="14">
        <v>1665</v>
      </c>
      <c r="L23" s="14">
        <v>835</v>
      </c>
      <c r="M23" s="14">
        <v>420</v>
      </c>
      <c r="N23" s="14">
        <v>210</v>
      </c>
      <c r="O23" s="16">
        <f t="shared" si="7"/>
        <v>4180</v>
      </c>
    </row>
    <row r="24" spans="2:15" ht="15.75" x14ac:dyDescent="0.25">
      <c r="B24" s="12">
        <v>53</v>
      </c>
      <c r="C24" s="13">
        <v>100</v>
      </c>
      <c r="D24" s="14">
        <f t="shared" si="0"/>
        <v>5300</v>
      </c>
      <c r="E24" s="15">
        <f t="shared" si="1"/>
        <v>4240</v>
      </c>
      <c r="F24" s="19">
        <f t="shared" si="2"/>
        <v>1040</v>
      </c>
      <c r="G24" s="15">
        <f t="shared" si="3"/>
        <v>1696</v>
      </c>
      <c r="H24" s="15">
        <f t="shared" si="4"/>
        <v>848</v>
      </c>
      <c r="I24" s="15">
        <f t="shared" si="5"/>
        <v>424</v>
      </c>
      <c r="J24" s="15">
        <f t="shared" si="6"/>
        <v>212</v>
      </c>
      <c r="K24" s="14">
        <v>1700</v>
      </c>
      <c r="L24" s="14">
        <v>850</v>
      </c>
      <c r="M24" s="14">
        <v>425</v>
      </c>
      <c r="N24" s="14">
        <v>215</v>
      </c>
      <c r="O24" s="16">
        <f t="shared" si="7"/>
        <v>4260</v>
      </c>
    </row>
    <row r="25" spans="2:15" ht="15.75" x14ac:dyDescent="0.25">
      <c r="B25" s="12">
        <v>54</v>
      </c>
      <c r="C25" s="13">
        <v>100</v>
      </c>
      <c r="D25" s="14">
        <f t="shared" si="0"/>
        <v>5400</v>
      </c>
      <c r="E25" s="15">
        <f t="shared" si="1"/>
        <v>4320</v>
      </c>
      <c r="F25" s="19">
        <f t="shared" si="2"/>
        <v>1055</v>
      </c>
      <c r="G25" s="15">
        <f t="shared" si="3"/>
        <v>1728</v>
      </c>
      <c r="H25" s="15">
        <f t="shared" si="4"/>
        <v>864</v>
      </c>
      <c r="I25" s="15">
        <f t="shared" si="5"/>
        <v>432</v>
      </c>
      <c r="J25" s="15">
        <f t="shared" si="6"/>
        <v>216</v>
      </c>
      <c r="K25" s="14">
        <v>1730</v>
      </c>
      <c r="L25" s="14">
        <v>865</v>
      </c>
      <c r="M25" s="14">
        <v>435</v>
      </c>
      <c r="N25" s="14">
        <v>220</v>
      </c>
      <c r="O25" s="16">
        <f t="shared" si="7"/>
        <v>4345</v>
      </c>
    </row>
    <row r="26" spans="2:15" ht="15.75" x14ac:dyDescent="0.25">
      <c r="B26" s="12">
        <v>55</v>
      </c>
      <c r="C26" s="13">
        <v>100</v>
      </c>
      <c r="D26" s="14">
        <f t="shared" si="0"/>
        <v>5500</v>
      </c>
      <c r="E26" s="15">
        <f t="shared" si="1"/>
        <v>4400</v>
      </c>
      <c r="F26" s="19">
        <f t="shared" si="2"/>
        <v>1100</v>
      </c>
      <c r="G26" s="15">
        <f t="shared" si="3"/>
        <v>1760</v>
      </c>
      <c r="H26" s="15">
        <f t="shared" si="4"/>
        <v>880</v>
      </c>
      <c r="I26" s="15">
        <f t="shared" si="5"/>
        <v>440</v>
      </c>
      <c r="J26" s="15">
        <f t="shared" si="6"/>
        <v>220</v>
      </c>
      <c r="K26" s="14">
        <v>1760</v>
      </c>
      <c r="L26" s="14">
        <v>880</v>
      </c>
      <c r="M26" s="14">
        <v>440</v>
      </c>
      <c r="N26" s="14">
        <v>220</v>
      </c>
      <c r="O26" s="16">
        <f t="shared" si="7"/>
        <v>4400</v>
      </c>
    </row>
    <row r="27" spans="2:15" ht="15.75" x14ac:dyDescent="0.25">
      <c r="B27" s="12">
        <v>56</v>
      </c>
      <c r="C27" s="13">
        <v>100</v>
      </c>
      <c r="D27" s="14">
        <f t="shared" si="0"/>
        <v>5600</v>
      </c>
      <c r="E27" s="15">
        <f t="shared" si="1"/>
        <v>4480</v>
      </c>
      <c r="F27" s="19">
        <f t="shared" si="2"/>
        <v>1105</v>
      </c>
      <c r="G27" s="15">
        <f t="shared" si="3"/>
        <v>1792</v>
      </c>
      <c r="H27" s="15">
        <f t="shared" si="4"/>
        <v>896</v>
      </c>
      <c r="I27" s="15">
        <f t="shared" si="5"/>
        <v>448</v>
      </c>
      <c r="J27" s="15">
        <f t="shared" si="6"/>
        <v>224</v>
      </c>
      <c r="K27" s="14">
        <v>1795</v>
      </c>
      <c r="L27" s="14">
        <v>900</v>
      </c>
      <c r="M27" s="14">
        <v>450</v>
      </c>
      <c r="N27" s="14">
        <v>225</v>
      </c>
      <c r="O27" s="16">
        <f t="shared" si="7"/>
        <v>4495</v>
      </c>
    </row>
    <row r="28" spans="2:15" ht="15.75" x14ac:dyDescent="0.25">
      <c r="B28" s="12">
        <v>57</v>
      </c>
      <c r="C28" s="13">
        <v>100</v>
      </c>
      <c r="D28" s="14">
        <f t="shared" si="0"/>
        <v>5700</v>
      </c>
      <c r="E28" s="15">
        <f t="shared" si="1"/>
        <v>4560</v>
      </c>
      <c r="F28" s="19">
        <f t="shared" si="2"/>
        <v>1120</v>
      </c>
      <c r="G28" s="15">
        <f t="shared" si="3"/>
        <v>1824</v>
      </c>
      <c r="H28" s="15">
        <f t="shared" si="4"/>
        <v>912</v>
      </c>
      <c r="I28" s="15">
        <f t="shared" si="5"/>
        <v>456</v>
      </c>
      <c r="J28" s="15">
        <f t="shared" si="6"/>
        <v>228</v>
      </c>
      <c r="K28" s="14">
        <v>1825</v>
      </c>
      <c r="L28" s="14">
        <v>915</v>
      </c>
      <c r="M28" s="14">
        <v>460</v>
      </c>
      <c r="N28" s="14">
        <v>230</v>
      </c>
      <c r="O28" s="16">
        <f t="shared" si="7"/>
        <v>4580</v>
      </c>
    </row>
    <row r="29" spans="2:15" ht="15.75" x14ac:dyDescent="0.25">
      <c r="B29" s="12">
        <v>58</v>
      </c>
      <c r="C29" s="13">
        <v>100</v>
      </c>
      <c r="D29" s="14">
        <f t="shared" si="0"/>
        <v>5800</v>
      </c>
      <c r="E29" s="15">
        <f t="shared" si="1"/>
        <v>4640</v>
      </c>
      <c r="F29" s="19">
        <f t="shared" si="2"/>
        <v>1140</v>
      </c>
      <c r="G29" s="15">
        <f t="shared" si="3"/>
        <v>1856</v>
      </c>
      <c r="H29" s="15">
        <f t="shared" si="4"/>
        <v>928</v>
      </c>
      <c r="I29" s="15">
        <f t="shared" si="5"/>
        <v>464</v>
      </c>
      <c r="J29" s="15">
        <f t="shared" si="6"/>
        <v>232</v>
      </c>
      <c r="K29" s="14">
        <v>1860</v>
      </c>
      <c r="L29" s="14">
        <v>930</v>
      </c>
      <c r="M29" s="14">
        <v>465</v>
      </c>
      <c r="N29" s="14">
        <v>235</v>
      </c>
      <c r="O29" s="16">
        <f t="shared" si="7"/>
        <v>4660</v>
      </c>
    </row>
    <row r="30" spans="2:15" ht="15.75" x14ac:dyDescent="0.25">
      <c r="B30" s="12">
        <v>59</v>
      </c>
      <c r="C30" s="13">
        <v>100</v>
      </c>
      <c r="D30" s="14">
        <f t="shared" si="0"/>
        <v>5900</v>
      </c>
      <c r="E30" s="15">
        <f t="shared" si="1"/>
        <v>4720</v>
      </c>
      <c r="F30" s="19">
        <f t="shared" si="2"/>
        <v>1155</v>
      </c>
      <c r="G30" s="15">
        <f t="shared" si="3"/>
        <v>1888</v>
      </c>
      <c r="H30" s="15">
        <f t="shared" si="4"/>
        <v>944</v>
      </c>
      <c r="I30" s="15">
        <f t="shared" si="5"/>
        <v>472</v>
      </c>
      <c r="J30" s="15">
        <f t="shared" si="6"/>
        <v>236</v>
      </c>
      <c r="K30" s="14">
        <v>1890</v>
      </c>
      <c r="L30" s="14">
        <v>945</v>
      </c>
      <c r="M30" s="14">
        <v>475</v>
      </c>
      <c r="N30" s="14">
        <v>240</v>
      </c>
      <c r="O30" s="16">
        <f t="shared" si="7"/>
        <v>4745</v>
      </c>
    </row>
    <row r="31" spans="2:15" ht="15.75" x14ac:dyDescent="0.25">
      <c r="B31" s="12">
        <v>60</v>
      </c>
      <c r="C31" s="13">
        <v>100</v>
      </c>
      <c r="D31" s="14">
        <f t="shared" si="0"/>
        <v>6000</v>
      </c>
      <c r="E31" s="15">
        <f t="shared" si="1"/>
        <v>4800</v>
      </c>
      <c r="F31" s="19">
        <f t="shared" si="2"/>
        <v>1200</v>
      </c>
      <c r="G31" s="15">
        <f t="shared" si="3"/>
        <v>1920</v>
      </c>
      <c r="H31" s="15">
        <f t="shared" si="4"/>
        <v>960</v>
      </c>
      <c r="I31" s="15">
        <f t="shared" si="5"/>
        <v>480</v>
      </c>
      <c r="J31" s="15">
        <f t="shared" si="6"/>
        <v>240</v>
      </c>
      <c r="K31" s="14">
        <v>1920</v>
      </c>
      <c r="L31" s="14">
        <v>960</v>
      </c>
      <c r="M31" s="14">
        <v>480</v>
      </c>
      <c r="N31" s="14">
        <v>240</v>
      </c>
      <c r="O31" s="16">
        <f t="shared" si="7"/>
        <v>4800</v>
      </c>
    </row>
    <row r="32" spans="2:15" ht="15.75" x14ac:dyDescent="0.25">
      <c r="B32" s="12">
        <v>61</v>
      </c>
      <c r="C32" s="13">
        <v>100</v>
      </c>
      <c r="D32" s="14">
        <f t="shared" si="0"/>
        <v>6100</v>
      </c>
      <c r="E32" s="15">
        <f t="shared" si="1"/>
        <v>4880</v>
      </c>
      <c r="F32" s="19">
        <f t="shared" si="2"/>
        <v>1205</v>
      </c>
      <c r="G32" s="15">
        <f t="shared" si="3"/>
        <v>1952</v>
      </c>
      <c r="H32" s="15">
        <f t="shared" si="4"/>
        <v>976</v>
      </c>
      <c r="I32" s="15">
        <f t="shared" si="5"/>
        <v>488</v>
      </c>
      <c r="J32" s="15">
        <f t="shared" si="6"/>
        <v>244</v>
      </c>
      <c r="K32" s="14">
        <v>1955</v>
      </c>
      <c r="L32" s="14">
        <v>980</v>
      </c>
      <c r="M32" s="14">
        <v>490</v>
      </c>
      <c r="N32" s="14">
        <v>245</v>
      </c>
      <c r="O32" s="16">
        <f t="shared" si="7"/>
        <v>4895</v>
      </c>
    </row>
    <row r="33" spans="2:15" ht="15.75" x14ac:dyDescent="0.25">
      <c r="B33" s="12">
        <v>62</v>
      </c>
      <c r="C33" s="13">
        <v>100</v>
      </c>
      <c r="D33" s="14">
        <f t="shared" si="0"/>
        <v>6200</v>
      </c>
      <c r="E33" s="15">
        <f t="shared" si="1"/>
        <v>4960</v>
      </c>
      <c r="F33" s="19">
        <f t="shared" si="2"/>
        <v>1220</v>
      </c>
      <c r="G33" s="15">
        <f t="shared" si="3"/>
        <v>1984</v>
      </c>
      <c r="H33" s="15">
        <f t="shared" si="4"/>
        <v>992</v>
      </c>
      <c r="I33" s="15">
        <f t="shared" si="5"/>
        <v>496</v>
      </c>
      <c r="J33" s="15">
        <f t="shared" si="6"/>
        <v>248</v>
      </c>
      <c r="K33" s="14">
        <v>1985</v>
      </c>
      <c r="L33" s="14">
        <v>995</v>
      </c>
      <c r="M33" s="14">
        <v>500</v>
      </c>
      <c r="N33" s="14">
        <v>250</v>
      </c>
      <c r="O33" s="16">
        <f t="shared" si="7"/>
        <v>4980</v>
      </c>
    </row>
    <row r="34" spans="2:15" ht="15.75" x14ac:dyDescent="0.25">
      <c r="B34" s="12">
        <v>63</v>
      </c>
      <c r="C34" s="13">
        <v>100</v>
      </c>
      <c r="D34" s="14">
        <f t="shared" si="0"/>
        <v>6300</v>
      </c>
      <c r="E34" s="15">
        <f t="shared" si="1"/>
        <v>5040</v>
      </c>
      <c r="F34" s="19">
        <f t="shared" si="2"/>
        <v>1240</v>
      </c>
      <c r="G34" s="15">
        <f t="shared" si="3"/>
        <v>2016</v>
      </c>
      <c r="H34" s="15">
        <f t="shared" si="4"/>
        <v>1008</v>
      </c>
      <c r="I34" s="15">
        <f t="shared" si="5"/>
        <v>504</v>
      </c>
      <c r="J34" s="15">
        <f t="shared" si="6"/>
        <v>252</v>
      </c>
      <c r="K34" s="14">
        <v>2020</v>
      </c>
      <c r="L34" s="14">
        <v>1010</v>
      </c>
      <c r="M34" s="14">
        <v>505</v>
      </c>
      <c r="N34" s="14">
        <v>255</v>
      </c>
      <c r="O34" s="16">
        <f t="shared" si="7"/>
        <v>5060</v>
      </c>
    </row>
    <row r="35" spans="2:15" ht="16.5" thickBot="1" x14ac:dyDescent="0.3">
      <c r="B35" s="34">
        <v>64</v>
      </c>
      <c r="C35" s="35">
        <v>100</v>
      </c>
      <c r="D35" s="36">
        <f t="shared" si="0"/>
        <v>6400</v>
      </c>
      <c r="E35" s="37">
        <f>D35*0.8</f>
        <v>5120</v>
      </c>
      <c r="F35" s="39">
        <f t="shared" si="2"/>
        <v>1255</v>
      </c>
      <c r="G35" s="37">
        <f t="shared" si="3"/>
        <v>2048</v>
      </c>
      <c r="H35" s="37">
        <f t="shared" si="4"/>
        <v>1024</v>
      </c>
      <c r="I35" s="37">
        <f t="shared" si="5"/>
        <v>512</v>
      </c>
      <c r="J35" s="37">
        <f t="shared" si="6"/>
        <v>256</v>
      </c>
      <c r="K35" s="36">
        <v>2050</v>
      </c>
      <c r="L35" s="36">
        <v>1025</v>
      </c>
      <c r="M35" s="36">
        <v>515</v>
      </c>
      <c r="N35" s="36">
        <v>260</v>
      </c>
      <c r="O35" s="38">
        <f t="shared" si="7"/>
        <v>5145</v>
      </c>
    </row>
    <row r="37" spans="2:15" ht="45.75" customHeight="1" x14ac:dyDescent="0.25">
      <c r="B37" s="43" t="s">
        <v>35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</sheetData>
  <sheetProtection password="ECD8" sheet="1" objects="1" scenarios="1" selectLockedCells="1" selectUnlockedCells="1"/>
  <mergeCells count="14">
    <mergeCell ref="R2:R3"/>
    <mergeCell ref="B37:O37"/>
    <mergeCell ref="H2:H3"/>
    <mergeCell ref="I2:I3"/>
    <mergeCell ref="J2:J3"/>
    <mergeCell ref="K2:N2"/>
    <mergeCell ref="O2:O3"/>
    <mergeCell ref="Q2:Q3"/>
    <mergeCell ref="B2:B3"/>
    <mergeCell ref="C2:C3"/>
    <mergeCell ref="D2:D3"/>
    <mergeCell ref="E2:E3"/>
    <mergeCell ref="F2:F3"/>
    <mergeCell ref="G2:G3"/>
  </mergeCells>
  <pageMargins left="0.70866141732283472" right="0.70866141732283472" top="0.78740157480314965" bottom="0.78740157480314965" header="0.31496062992125984" footer="0.31496062992125984"/>
  <pageSetup paperSize="9" scale="76" orientation="landscape" horizontalDpi="0" verticalDpi="0" r:id="rId1"/>
  <headerFooter>
    <oddHeader>&amp;L&amp;"-,Tučné"&amp;18  Systém vyplácení výher, Regional ČŠO nad 32 hráčů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Jackpot Cup za 100 do 32</vt:lpstr>
      <vt:lpstr>Liga do 32 hráčů</vt:lpstr>
      <vt:lpstr>Liga nad 32 hráčů</vt:lpstr>
      <vt:lpstr>Open do 32 hráčů</vt:lpstr>
      <vt:lpstr>Open nad 32 hráčů</vt:lpstr>
      <vt:lpstr>Reg. ČŠO do 32 hráčů</vt:lpstr>
      <vt:lpstr>Reg. ČŠO nad 32 hráčů</vt:lpstr>
      <vt:lpstr>80% do 32 hráčů</vt:lpstr>
      <vt:lpstr>80% nad 32 hráčů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2020-09-06T09:56:51Z</cp:lastPrinted>
  <dcterms:created xsi:type="dcterms:W3CDTF">2013-06-26T19:50:38Z</dcterms:created>
  <dcterms:modified xsi:type="dcterms:W3CDTF">2020-09-06T09:59:27Z</dcterms:modified>
</cp:coreProperties>
</file>